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ecosur365p-my.sharepoint.com/personal/cbrunel_ecosur_mx/Documents/ECOSUR/DG/Junta Gobierno/JG 2025/Segunda sesión 2025/ECOSUR_SO2_JG_2025_Carpeta/"/>
    </mc:Choice>
  </mc:AlternateContent>
  <xr:revisionPtr revIDLastSave="1" documentId="13_ncr:1_{6E6625F8-9EC2-4F62-873A-62C0DD1904C0}" xr6:coauthVersionLast="47" xr6:coauthVersionMax="47" xr10:uidLastSave="{06CEF9A7-B08C-493C-81B0-CE313D48233C}"/>
  <bookViews>
    <workbookView xWindow="-120" yWindow="-120" windowWidth="29040" windowHeight="15840" tabRatio="748" activeTab="3" xr2:uid="{00000000-000D-0000-FFFF-FFFF00000000}"/>
  </bookViews>
  <sheets>
    <sheet name="COMPORT_GTO (ENTIDADES)" sheetId="3" r:id="rId1"/>
    <sheet name="CATEGORIAS PROGRAMATICAS" sheetId="15" r:id="rId2"/>
    <sheet name="INDICADORES DE DESEMPEÑO" sheetId="16" r:id="rId3"/>
    <sheet name="GASTO Pp IND DESEMP" sheetId="12" r:id="rId4"/>
    <sheet name="CRITERIOS SEMAFOROS" sheetId="13" r:id="rId5"/>
  </sheets>
  <definedNames>
    <definedName name="_xlnm._FilterDatabase" localSheetId="1" hidden="1">'CATEGORIAS PROGRAMATICAS'!#REF!</definedName>
    <definedName name="ai">'INDICADORES DE DESEMPEÑO'!#REF!</definedName>
    <definedName name="_xlnm.Print_Area" localSheetId="1">'CATEGORIAS PROGRAMATICAS'!$A$1:$N$49</definedName>
    <definedName name="_xlnm.Print_Area" localSheetId="0">'COMPORT_GTO (ENTIDADES)'!$A$1:$L$41</definedName>
    <definedName name="_xlnm.Print_Area" localSheetId="4">'CRITERIOS SEMAFOROS'!$C$7:$J$66</definedName>
    <definedName name="_xlnm.Print_Area" localSheetId="3">'GASTO Pp IND DESEMP'!$B$2:$L$47</definedName>
    <definedName name="_xlnm.Print_Area" localSheetId="2">'INDICADORES DE DESEMPEÑO'!$A$2:$J$39</definedName>
    <definedName name="OLE_LINK2" localSheetId="4">'CRITERIOS SEMAFOROS'!$I$7</definedName>
    <definedName name="_xlnm.Print_Titles" localSheetId="1">'CATEGORIAS PROGRAMATICAS'!$1:$7</definedName>
    <definedName name="_xlnm.Print_Titles" localSheetId="2">'INDICADORES DE DESEMPEÑO'!$2:$11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2" l="1"/>
  <c r="K20" i="12"/>
  <c r="I23" i="16"/>
  <c r="J23" i="16" s="1"/>
  <c r="I22" i="16"/>
  <c r="J22" i="16" s="1"/>
  <c r="I21" i="16"/>
  <c r="J21" i="16" s="1"/>
  <c r="I20" i="16"/>
  <c r="J20" i="16" s="1"/>
  <c r="I19" i="16"/>
  <c r="J19" i="16" s="1"/>
  <c r="I18" i="16"/>
  <c r="J18" i="16" s="1"/>
  <c r="I17" i="16"/>
  <c r="J17" i="16" s="1"/>
  <c r="I16" i="16"/>
  <c r="J16" i="16" s="1"/>
  <c r="I15" i="16"/>
  <c r="J15" i="16" s="1"/>
  <c r="I14" i="16"/>
  <c r="J14" i="16" s="1"/>
  <c r="I13" i="16"/>
  <c r="J13" i="16" s="1"/>
  <c r="H26" i="15" l="1"/>
  <c r="G26" i="15"/>
  <c r="F26" i="15"/>
  <c r="E26" i="15"/>
  <c r="D26" i="15"/>
  <c r="I18" i="15"/>
  <c r="L18" i="15"/>
  <c r="M18" i="15" s="1"/>
  <c r="J18" i="15"/>
  <c r="I19" i="15"/>
  <c r="J19" i="15"/>
  <c r="K19" i="15" s="1"/>
  <c r="I20" i="15"/>
  <c r="K20" i="15" s="1"/>
  <c r="L20" i="15"/>
  <c r="M20" i="15" s="1"/>
  <c r="J20" i="15"/>
  <c r="I21" i="15"/>
  <c r="J21" i="15"/>
  <c r="K21" i="15" s="1"/>
  <c r="I22" i="15"/>
  <c r="L22" i="15"/>
  <c r="M22" i="15" s="1"/>
  <c r="J22" i="15"/>
  <c r="L21" i="15"/>
  <c r="N21" i="15" s="1"/>
  <c r="L19" i="15"/>
  <c r="N19" i="15" s="1"/>
  <c r="M19" i="15"/>
  <c r="J13" i="12"/>
  <c r="L13" i="12" s="1"/>
  <c r="I13" i="12"/>
  <c r="M25" i="15"/>
  <c r="I8" i="15"/>
  <c r="J8" i="15"/>
  <c r="I9" i="15"/>
  <c r="J9" i="15"/>
  <c r="I10" i="15"/>
  <c r="J10" i="15"/>
  <c r="I11" i="15"/>
  <c r="J11" i="15"/>
  <c r="I12" i="15"/>
  <c r="L12" i="15"/>
  <c r="M12" i="15" s="1"/>
  <c r="J12" i="15"/>
  <c r="K12" i="15" s="1"/>
  <c r="I13" i="15"/>
  <c r="J13" i="15"/>
  <c r="I14" i="15"/>
  <c r="L14" i="15" s="1"/>
  <c r="J14" i="15"/>
  <c r="I15" i="15"/>
  <c r="L15" i="15"/>
  <c r="N15" i="15" s="1"/>
  <c r="J15" i="15"/>
  <c r="I16" i="15"/>
  <c r="J16" i="15"/>
  <c r="K16" i="15"/>
  <c r="I17" i="15"/>
  <c r="J17" i="15"/>
  <c r="D24" i="15"/>
  <c r="E24" i="15"/>
  <c r="F24" i="15"/>
  <c r="G24" i="15"/>
  <c r="H24" i="15"/>
  <c r="F10" i="3"/>
  <c r="C10" i="3"/>
  <c r="F23" i="3"/>
  <c r="C23" i="3"/>
  <c r="L14" i="3"/>
  <c r="L13" i="3"/>
  <c r="L12" i="3"/>
  <c r="L11" i="3"/>
  <c r="E10" i="3"/>
  <c r="E23" i="3"/>
  <c r="G25" i="3"/>
  <c r="G24" i="3"/>
  <c r="G14" i="3"/>
  <c r="H14" i="3" s="1"/>
  <c r="G13" i="3"/>
  <c r="H13" i="3" s="1"/>
  <c r="G12" i="3"/>
  <c r="H12" i="3" s="1"/>
  <c r="G11" i="3"/>
  <c r="H11" i="3" s="1"/>
  <c r="G20" i="3"/>
  <c r="I20" i="3"/>
  <c r="G19" i="3"/>
  <c r="G18" i="3"/>
  <c r="I18" i="3"/>
  <c r="B23" i="3"/>
  <c r="F17" i="3"/>
  <c r="F16" i="3" s="1"/>
  <c r="E17" i="3"/>
  <c r="E16" i="3" s="1"/>
  <c r="C17" i="3"/>
  <c r="C16" i="3"/>
  <c r="B17" i="3"/>
  <c r="B16" i="3"/>
  <c r="D16" i="3"/>
  <c r="B10" i="3"/>
  <c r="J21" i="3"/>
  <c r="I21" i="3"/>
  <c r="L16" i="15"/>
  <c r="N16" i="15" s="1"/>
  <c r="I25" i="3"/>
  <c r="J25" i="3"/>
  <c r="G23" i="3"/>
  <c r="J23" i="3"/>
  <c r="J24" i="3"/>
  <c r="I24" i="3"/>
  <c r="I23" i="3"/>
  <c r="I19" i="3"/>
  <c r="J19" i="3"/>
  <c r="K8" i="15" l="1"/>
  <c r="K11" i="15"/>
  <c r="K10" i="15"/>
  <c r="L10" i="15" s="1"/>
  <c r="M10" i="15" s="1"/>
  <c r="L8" i="15"/>
  <c r="M8" i="15" s="1"/>
  <c r="M23" i="15"/>
  <c r="N23" i="15"/>
  <c r="M21" i="15"/>
  <c r="F27" i="15"/>
  <c r="M16" i="15"/>
  <c r="K15" i="15"/>
  <c r="K18" i="15"/>
  <c r="E27" i="15"/>
  <c r="K14" i="15"/>
  <c r="K22" i="15"/>
  <c r="H27" i="15"/>
  <c r="L10" i="3"/>
  <c r="J11" i="3"/>
  <c r="I11" i="3"/>
  <c r="K13" i="12"/>
  <c r="M15" i="15"/>
  <c r="B27" i="3"/>
  <c r="K9" i="15"/>
  <c r="L9" i="15" s="1"/>
  <c r="I26" i="15"/>
  <c r="N20" i="15"/>
  <c r="D27" i="15"/>
  <c r="J24" i="15"/>
  <c r="K13" i="15"/>
  <c r="J26" i="15"/>
  <c r="K26" i="15" s="1"/>
  <c r="I24" i="15"/>
  <c r="K17" i="15"/>
  <c r="E27" i="3"/>
  <c r="C27" i="3"/>
  <c r="G17" i="3"/>
  <c r="J17" i="3" s="1"/>
  <c r="I14" i="3"/>
  <c r="J14" i="3"/>
  <c r="I12" i="3"/>
  <c r="J12" i="3"/>
  <c r="F27" i="3"/>
  <c r="M14" i="15"/>
  <c r="N14" i="15"/>
  <c r="I13" i="3"/>
  <c r="J13" i="3"/>
  <c r="G16" i="3"/>
  <c r="L17" i="15"/>
  <c r="J18" i="3"/>
  <c r="L13" i="15"/>
  <c r="N22" i="15"/>
  <c r="N18" i="15"/>
  <c r="N12" i="15"/>
  <c r="G10" i="3"/>
  <c r="H10" i="3" s="1"/>
  <c r="L11" i="15"/>
  <c r="N9" i="15" l="1"/>
  <c r="M9" i="15"/>
  <c r="L26" i="15"/>
  <c r="N26" i="15" s="1"/>
  <c r="N8" i="15"/>
  <c r="I17" i="3"/>
  <c r="J27" i="15"/>
  <c r="K24" i="15"/>
  <c r="L24" i="15" s="1"/>
  <c r="I27" i="15"/>
  <c r="L27" i="3"/>
  <c r="G27" i="3"/>
  <c r="H27" i="3" s="1"/>
  <c r="M17" i="15"/>
  <c r="N17" i="15"/>
  <c r="N13" i="15"/>
  <c r="M13" i="15"/>
  <c r="I16" i="3"/>
  <c r="J16" i="3"/>
  <c r="M11" i="15"/>
  <c r="N11" i="15"/>
  <c r="I10" i="3"/>
  <c r="J10" i="3"/>
  <c r="M26" i="15" l="1"/>
  <c r="N24" i="15"/>
  <c r="M24" i="15"/>
  <c r="K27" i="15"/>
  <c r="L27" i="15" s="1"/>
  <c r="N27" i="15" s="1"/>
  <c r="J27" i="3"/>
  <c r="I27" i="3"/>
  <c r="M27" i="15" l="1"/>
</calcChain>
</file>

<file path=xl/sharedStrings.xml><?xml version="1.0" encoding="utf-8"?>
<sst xmlns="http://schemas.openxmlformats.org/spreadsheetml/2006/main" count="261" uniqueCount="182">
  <si>
    <t/>
  </si>
  <si>
    <t>PRESUPUESTO ANUAL</t>
  </si>
  <si>
    <t>CONTRA</t>
  </si>
  <si>
    <t>ORIGINAL</t>
  </si>
  <si>
    <t>MODIFICADO</t>
  </si>
  <si>
    <t>PROGRAMADO</t>
  </si>
  <si>
    <t>EJERCIDO</t>
  </si>
  <si>
    <t>( 1 )</t>
  </si>
  <si>
    <t>( 2 )</t>
  </si>
  <si>
    <t>( 3 )</t>
  </si>
  <si>
    <t>( 4 )</t>
  </si>
  <si>
    <t xml:space="preserve">                                                                      </t>
  </si>
  <si>
    <t>MENOR</t>
  </si>
  <si>
    <t>GASTO</t>
  </si>
  <si>
    <t>MAYOR</t>
  </si>
  <si>
    <t>ABSOLUTA</t>
  </si>
  <si>
    <t>RELATIVA</t>
  </si>
  <si>
    <t xml:space="preserve">GASTO CORRIENTE </t>
  </si>
  <si>
    <t xml:space="preserve">GASTO DE CAPITAL </t>
  </si>
  <si>
    <t>AI</t>
  </si>
  <si>
    <t xml:space="preserve">ABSOLUTA </t>
  </si>
  <si>
    <t xml:space="preserve">RELATIVA </t>
  </si>
  <si>
    <t>Menor Gasto</t>
  </si>
  <si>
    <t>Mayor Gasto</t>
  </si>
  <si>
    <t>Criterios de asignación de color de los semáforos.</t>
  </si>
  <si>
    <t>(Millones de pesos con un decimal)</t>
  </si>
  <si>
    <t xml:space="preserve">GASTO TOTAL  </t>
  </si>
  <si>
    <t>MENOR
GASTO</t>
  </si>
  <si>
    <t>MAYOR
GASTO</t>
  </si>
  <si>
    <t>VARIACIÓN</t>
  </si>
  <si>
    <t>SEMÁFORO</t>
  </si>
  <si>
    <t>APERTURA PROGRAMÁTICA
( DENOMINACIÓN DE LOS PROGRAMAS )</t>
  </si>
  <si>
    <t xml:space="preserve">VARIACIÓN </t>
  </si>
  <si>
    <t xml:space="preserve">SEMÁFORO </t>
  </si>
  <si>
    <t>EJERCIDO/PROGRAMADO</t>
  </si>
  <si>
    <t>C O N C E P T O</t>
  </si>
  <si>
    <t>SERVICIOS PERSONALES</t>
  </si>
  <si>
    <t>MATERIALES Y SUMINISTROS</t>
  </si>
  <si>
    <t>SERVICIOS GENERALES</t>
  </si>
  <si>
    <t>BIENES MUEBLES E INMUEBLES</t>
  </si>
  <si>
    <t>OBRAS PUBLICAS</t>
  </si>
  <si>
    <t>I.- GASTO CORRIENTE</t>
  </si>
  <si>
    <t>II.- GASTO DE CAPITAL</t>
  </si>
  <si>
    <t>III.- OPERACIONES AJENAS NETAS</t>
  </si>
  <si>
    <t>OTRAS EROGACIONES</t>
  </si>
  <si>
    <t>TERCEROS</t>
  </si>
  <si>
    <t>RECUPERABLES</t>
  </si>
  <si>
    <t>IV.- TOTAL DEL GASTO</t>
  </si>
  <si>
    <t>T  O  T  A  L</t>
  </si>
  <si>
    <t>PP*</t>
  </si>
  <si>
    <r>
      <t xml:space="preserve">            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TPP</t>
    </r>
    <r>
      <rPr>
        <sz val="10"/>
        <rFont val="Arial"/>
        <family val="2"/>
      </rPr>
      <t>** = Total Programa Presupuestario</t>
    </r>
  </si>
  <si>
    <t>% TPP** "E" vs TOTAL</t>
  </si>
  <si>
    <t>AVANCE DEL GASTO PUBLICO POR PROGRAMA PRESUPUESTARIO</t>
  </si>
  <si>
    <t>TOTAL PROGRAMAS PRESUPUESTARIOS "E" (PRESTACION DE SERVICIOS PUBLICOS)</t>
  </si>
  <si>
    <t xml:space="preserve">  INVERSIÓN FÍSICA</t>
  </si>
  <si>
    <t xml:space="preserve">  INVERSIÓN FINANCIERA</t>
  </si>
  <si>
    <t>ANEXO  II</t>
  </si>
  <si>
    <r>
      <t>FUENTE DE INFORMACIÓN:</t>
    </r>
    <r>
      <rPr>
        <sz val="10"/>
        <rFont val="Arial"/>
        <family val="2"/>
      </rPr>
      <t xml:space="preserve"> Sistema Integral de Información de los Ingresos y Gasto Público  (SII@WEB).</t>
    </r>
  </si>
  <si>
    <r>
      <t xml:space="preserve"> FUENTE DE INFORMACIÓN:</t>
    </r>
    <r>
      <rPr>
        <sz val="10"/>
        <rFont val="Arial"/>
        <family val="2"/>
      </rPr>
      <t xml:space="preserve"> Sistema Integral de Información de los Ingresos y Gasto Público  (SII@WEB).</t>
    </r>
  </si>
  <si>
    <t>ANEXO IV</t>
  </si>
  <si>
    <t>(Millones de Pesos con un decimal)</t>
  </si>
  <si>
    <t>CLAVE Pp</t>
  </si>
  <si>
    <t>DENOMINACIÓN DEL PROGRAMA</t>
  </si>
  <si>
    <t>ABS.</t>
  </si>
  <si>
    <t>REL.</t>
  </si>
  <si>
    <t>MENOR GASTO</t>
  </si>
  <si>
    <t>MAYOR GASTO</t>
  </si>
  <si>
    <t>PRESUPUESTO PROGRAMADO</t>
  </si>
  <si>
    <t>PRESUPUESTO EJERCIDO</t>
  </si>
  <si>
    <t>Matriz de Indicadores para Resultados (MIR)</t>
  </si>
  <si>
    <t>INDICADORES DE DESEMPEÑO</t>
  </si>
  <si>
    <t>UNIDAD DE MEDIDA</t>
  </si>
  <si>
    <t>FRECUENCIA DE MEDICIÓN</t>
  </si>
  <si>
    <t>PERIODO Y VALOR DE LA LINEA BASE</t>
  </si>
  <si>
    <t>META</t>
  </si>
  <si>
    <t>NIVEL DE OBJETIVO</t>
  </si>
  <si>
    <t>TIPO</t>
  </si>
  <si>
    <t>NOMBRE</t>
  </si>
  <si>
    <t>DEFINICIÓN</t>
  </si>
  <si>
    <t>DIFERENCIA ABSOLUTA</t>
  </si>
  <si>
    <t>PLANEADA</t>
  </si>
  <si>
    <t>REALIZADA</t>
  </si>
  <si>
    <t>Criterios de asignación de color de los semáforos</t>
  </si>
  <si>
    <t>Correctivo</t>
  </si>
  <si>
    <t>Mayor al 10%</t>
  </si>
  <si>
    <t>Preventivo</t>
  </si>
  <si>
    <t>Mayor al 5% y hasta el 10%</t>
  </si>
  <si>
    <t>Razonable</t>
  </si>
  <si>
    <t>Menor al 5%</t>
  </si>
  <si>
    <t>Cumplimiento del 90% al 99%</t>
  </si>
  <si>
    <t>Cumplimiento igual o mayor al 100%</t>
  </si>
  <si>
    <t xml:space="preserve"> </t>
  </si>
  <si>
    <t>ANEXO V</t>
  </si>
  <si>
    <t>ANEXO  III</t>
  </si>
  <si>
    <t xml:space="preserve">INDICADORES DE DESEMPEÑO POR PROGRAMA PRESUPUESTARIO </t>
  </si>
  <si>
    <t>INDICADOR</t>
  </si>
  <si>
    <t xml:space="preserve">META </t>
  </si>
  <si>
    <t>PORCENTAJE 
DE AVANCE</t>
  </si>
  <si>
    <t xml:space="preserve">NOMBRE </t>
  </si>
  <si>
    <t>DEFINICION</t>
  </si>
  <si>
    <t>Enero-__________</t>
  </si>
  <si>
    <r>
      <t>FUENTE DE INFORMACION:</t>
    </r>
    <r>
      <rPr>
        <sz val="10"/>
        <rFont val="Arial"/>
        <family val="2"/>
      </rPr>
      <t xml:space="preserve">  Portal Aplicativo de la Secretaría de Hacienda y Crédito Público "PASH"  (Módulo PbR-Evaluación del Desempeño).</t>
    </r>
  </si>
  <si>
    <t>Criterios de asignación de color de los semáforos del avance financiero del Pp.</t>
  </si>
  <si>
    <t>Criterios de asignación de color de los semáforos del avance de las metas de los indicadores.</t>
  </si>
  <si>
    <t>Cumplimiento inferior al 90%</t>
  </si>
  <si>
    <r>
      <t xml:space="preserve">                </t>
    </r>
    <r>
      <rPr>
        <b/>
        <vertAlign val="superscript"/>
        <sz val="10"/>
        <rFont val="Arial"/>
        <family val="2"/>
      </rPr>
      <t xml:space="preserve"> 1/</t>
    </r>
    <r>
      <rPr>
        <sz val="10"/>
        <rFont val="Arial"/>
        <family val="2"/>
      </rPr>
      <t xml:space="preserve">  No incluye Operaciones Ajenas Netas, y corresponde al presupuesto modificado autorizado al periodo que se esté reportando.</t>
    </r>
  </si>
  <si>
    <r>
      <t xml:space="preserve">1/ </t>
    </r>
    <r>
      <rPr>
        <sz val="10"/>
        <rFont val="Arial"/>
        <family val="2"/>
      </rPr>
      <t>Anotar denominación del Programa Presupuestario y su Clave correspondiente al que pertenece cada indicador, sean "Seleccionados en el PEF" o no "Seleccionados en el PEF"</t>
    </r>
  </si>
  <si>
    <t>Pp   CON INDICADORES SELECCIONADOS EN EL PEF</t>
  </si>
  <si>
    <t>Avance del Gasto por Programa Presupuestario (Pp) y Cumplimiento de Metas de los Indicadores de Desempeño 
que conforman su Matriz de Indicadores para Resultados (MIR)</t>
  </si>
  <si>
    <t>Estratégico</t>
  </si>
  <si>
    <t>Propósito</t>
  </si>
  <si>
    <t>ACTIVIDADES DE APOYO ADMINISTRATIVO</t>
  </si>
  <si>
    <t>ACTIVIDADES DE APOYO A LA FUNCION PÚBLICA Y BUEN GOBIERNO</t>
  </si>
  <si>
    <r>
      <t>AI =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Actividad Institucional</t>
    </r>
    <r>
      <rPr>
        <sz val="10"/>
        <rFont val="Arial"/>
        <family val="2"/>
      </rPr>
      <t xml:space="preserve">           </t>
    </r>
    <r>
      <rPr>
        <b/>
        <i/>
        <sz val="10"/>
        <rFont val="Arial"/>
        <family val="2"/>
      </rPr>
      <t>PP*</t>
    </r>
    <r>
      <rPr>
        <i/>
        <sz val="10"/>
        <rFont val="Arial"/>
        <family val="2"/>
      </rPr>
      <t xml:space="preserve"> = Programa Presupuestario, de acuerdo con el Análisis Funcional Programático Económico del Presupuesto de Egresos de la Federación para el Ejercicio Fiscal.</t>
    </r>
  </si>
  <si>
    <r>
      <t xml:space="preserve">AVANCE EN </t>
    </r>
    <r>
      <rPr>
        <b/>
        <sz val="11"/>
        <color theme="0"/>
        <rFont val="Arial"/>
        <family val="2"/>
      </rPr>
      <t>%</t>
    </r>
  </si>
  <si>
    <r>
      <t>(5) =</t>
    </r>
    <r>
      <rPr>
        <sz val="10"/>
        <color theme="0"/>
        <rFont val="Arial"/>
        <family val="2"/>
      </rPr>
      <t xml:space="preserve"> (4) - (3)</t>
    </r>
  </si>
  <si>
    <r>
      <t xml:space="preserve">(6) = </t>
    </r>
    <r>
      <rPr>
        <sz val="10"/>
        <color theme="0"/>
        <rFont val="Arial"/>
        <family val="2"/>
      </rPr>
      <t>(5) / (3)</t>
    </r>
  </si>
  <si>
    <r>
      <t xml:space="preserve">(7) = </t>
    </r>
    <r>
      <rPr>
        <sz val="10"/>
        <color theme="0"/>
        <rFont val="Arial"/>
        <family val="2"/>
      </rPr>
      <t>(4) / (2)</t>
    </r>
  </si>
  <si>
    <r>
      <t>PRESUPUESTO ANUAL MODIFICADO</t>
    </r>
    <r>
      <rPr>
        <b/>
        <vertAlign val="superscript"/>
        <sz val="10"/>
        <color theme="0"/>
        <rFont val="Arial"/>
        <family val="2"/>
      </rPr>
      <t xml:space="preserve"> </t>
    </r>
    <r>
      <rPr>
        <vertAlign val="superscript"/>
        <sz val="10"/>
        <color theme="0"/>
        <rFont val="Arial"/>
        <family val="2"/>
      </rPr>
      <t>1/</t>
    </r>
  </si>
  <si>
    <r>
      <t xml:space="preserve">PROGRAMA PRESUPUESTARIO (Pp) Y CLAVE 
 </t>
    </r>
    <r>
      <rPr>
        <b/>
        <vertAlign val="superscript"/>
        <sz val="12"/>
        <color theme="0"/>
        <rFont val="Arial"/>
        <family val="2"/>
      </rPr>
      <t>1/</t>
    </r>
  </si>
  <si>
    <t>ACUMULADO  AL MES DE JUNIO</t>
  </si>
  <si>
    <t>DE ENERO A  JUNIO DE 2025</t>
  </si>
  <si>
    <t>ENERO - JUNIO 2025</t>
  </si>
  <si>
    <t>PERIODO A EVALUAR DE ENERO A JUNIO 2025</t>
  </si>
  <si>
    <t>DE ENERO A JUNIO 2025</t>
  </si>
  <si>
    <t>EVOLUCION DEL GASTO PROGRAMABLE DE ENERO A JUNIO 2025</t>
  </si>
  <si>
    <t>E003</t>
  </si>
  <si>
    <t>Proporción de publicaciones arbitradas por investigador de los Centros de Investigación CONACYT**</t>
  </si>
  <si>
    <t>(Suma del número de publicaciones arbitradas en el ejercicio fiscal en el año t / Suma de investigadores en Centros de Investigación  CONACYT** en el ejercicio fiscal en el año t)</t>
  </si>
  <si>
    <t>Proporción</t>
  </si>
  <si>
    <t xml:space="preserve">Anual </t>
  </si>
  <si>
    <t>Porcentaje de proyectos interinstitucionales generados</t>
  </si>
  <si>
    <t>(Suma de los proyectos interinstitucionales generados por los CPI durante el ejercicio fiscal en curso/ Suma de los proyectos de investigación generados por los CPI durante el ejercicio fiscal en curso)*100</t>
  </si>
  <si>
    <t>Porcentaje</t>
  </si>
  <si>
    <t>Proporción de Posgrados de calidad</t>
  </si>
  <si>
    <t>Número de programas registrados en el Programa Nacional de Posgrados de Calidad* ofrecidos por los Centros Públicos de Investigación del Consejo Nacional de Ciencia y Tecnología*** / Número total de programas de posgrado reconocidos por el Consejo Nacional de Ciencia y Tecnología*** en el Programa Nacional de Posgrados de Calidad*</t>
  </si>
  <si>
    <t>Tasa de variación del número de contratos o convenios firmados vigentes realizados</t>
  </si>
  <si>
    <t>(Suma de contratos o convenios de transferencia de conocimiento, innovación tecnológica, social económica o ambiental firmados vigentes realizados por los CPI en el año t / Suma del número de contratos o convenios de transferencia de conocimiento, innovación tecnológica, social económica o ambiental firmados vigentes  realizados por los CPI en el año t-1)-1)*100</t>
  </si>
  <si>
    <t>Tasa</t>
  </si>
  <si>
    <t>Tasa de variación de Actividades de divulgación y difusión de la ciencia</t>
  </si>
  <si>
    <t>(Número de actividades de divulgación dirigidas al público en general en el año t/  Número de actividades de divulgación dirigidas al público en general en año t-1)-1)*100</t>
  </si>
  <si>
    <t>Gestión</t>
  </si>
  <si>
    <t>Eficiencia terminal de alumnos por cohorte</t>
  </si>
  <si>
    <t>(Número de alumnos graduados por cohorte / Número de alumnos matriculados por cohorte)*100</t>
  </si>
  <si>
    <t>Eficiencia</t>
  </si>
  <si>
    <t>Porcentaje de Proyectos finalizados en tiempo y forma</t>
  </si>
  <si>
    <t>(Número de proyectos finalizados en tiempo y forma en el año t / Número total de proyectos en el año t)*100</t>
  </si>
  <si>
    <t>Proporción de recursos para la investigación</t>
  </si>
  <si>
    <t>(Monto total de recursos externos obtenido por proyectos de investigación en el año t/ Monto total de recursos fiscales destinados a la investigación en el año t)</t>
  </si>
  <si>
    <t>Tasa de variación de solicitudes de ingreso (incluye FIDERH)</t>
  </si>
  <si>
    <t>((Número de solicitudes de ingreso recibidas en el año t /Número de solicitudes de ingreso recibidas en el año t-1)-1)*100</t>
  </si>
  <si>
    <t>Porcentaje de alumnos de los Centros Públicos de Investigación CONACYT** apoyados</t>
  </si>
  <si>
    <t>(Número de alumnos apoyados en el año t/Número de alumnos matriculados en el año t)*100</t>
  </si>
  <si>
    <t>Razón de participación en actividades de divulgación</t>
  </si>
  <si>
    <t xml:space="preserve">(Número de actividades de divulgación dirigidas al público en general en el año t / Número de personal de Ciencia y Tecnología en el año t) </t>
  </si>
  <si>
    <t>Razón</t>
  </si>
  <si>
    <t>Porcentaje de estudiantes inscritos en alguna especialidad, maestría o doctorado pertenecientes al Programa Nacional de Posgrados de Calidad* (PNPC) que ofrecen los Centros Públicos de Investigación (CPI CONACYT**)</t>
  </si>
  <si>
    <t>(Número de estudiantes en alguna especialidad, maestría o doctorado perteneciente al Programa Nacional de Posgrados de Calidad* (PNPC) que imparten los CPI CONACYT** en el año t / Total de estudiantes inscritos en los CPI CONACYT** en el año t)*100</t>
  </si>
  <si>
    <t>Anual</t>
  </si>
  <si>
    <t>* El Programa Nacional de Posgrados de Calidad (PNPC) se transformó en el Sistema Nacional de Posgrados (SNP)</t>
  </si>
  <si>
    <t>** CONACYT ahora es SECIHTI</t>
  </si>
  <si>
    <t>***Consejo Nacional de Ciencia y Tecnología ahora es Secretaría de Ciencia, Humanidades, Tecnología e Innovación</t>
  </si>
  <si>
    <t>CLAVE DE LA INSTITUCION:  91E                 NOMBRE DE LA INSTITUCIÓN:  EL COLEGIO DE LA FRONTERA SUR</t>
  </si>
  <si>
    <t xml:space="preserve"> CLAVE DE LA ENTIDAD: 91E                                   NOMBRE DE  LA ENTIDAD:   EL COLEGIO DE LA FRONTERA SUR</t>
  </si>
  <si>
    <t>CLAVE DE LA INSTITUCION: 91E                                                    NOMBRE DE LA INSTITUCIÓN:  EL COLEGIO DE LA FRONTERA SUR</t>
  </si>
  <si>
    <t>3</t>
  </si>
  <si>
    <t>M001</t>
  </si>
  <si>
    <t>1</t>
  </si>
  <si>
    <t>O001</t>
  </si>
  <si>
    <t>9</t>
  </si>
  <si>
    <t>W</t>
  </si>
  <si>
    <t>OPERACIONES AJENAS</t>
  </si>
  <si>
    <t>CLAVE DE LA INSTITUCION:  91E                          NOMBRE DE LA INSTITUCIÓN: EL COLEGIO DE LA FRONTERA SUR</t>
  </si>
  <si>
    <t>INVESTIGACIÓN CIENTÍFICA, DESARROLLO E INNOVACIÓN</t>
  </si>
  <si>
    <t>EJERCIDO 2024</t>
  </si>
  <si>
    <t>PRESUPUESTO ANUAL 2025 MODIFICADO</t>
  </si>
  <si>
    <r>
      <t xml:space="preserve">Programa Presupuestario Seleccionado </t>
    </r>
    <r>
      <rPr>
        <b/>
        <vertAlign val="superscript"/>
        <sz val="12"/>
        <rFont val="Noto sans"/>
      </rPr>
      <t xml:space="preserve">1/ </t>
    </r>
    <r>
      <rPr>
        <b/>
        <sz val="10"/>
        <rFont val="Noto sans"/>
      </rPr>
      <t xml:space="preserve">: </t>
    </r>
  </si>
  <si>
    <r>
      <t>FUENTES DE INFORMACIÓN:</t>
    </r>
    <r>
      <rPr>
        <sz val="10"/>
        <rFont val="Noto sans"/>
      </rPr>
      <t xml:space="preserve"> Sistema Integral de Información de los Ingresos y Gasto Público  (SII@WEB) y Portal Aplicativo de la Secretaría de Hacienda y Crédito Público "PASH" (Módulo PbR-Evaluación del Desempeño)</t>
    </r>
  </si>
  <si>
    <r>
      <t>AI =</t>
    </r>
    <r>
      <rPr>
        <sz val="10"/>
        <rFont val="Noto sans"/>
      </rPr>
      <t xml:space="preserve"> </t>
    </r>
    <r>
      <rPr>
        <i/>
        <sz val="10"/>
        <rFont val="Noto sans"/>
      </rPr>
      <t>Actividad Institucional</t>
    </r>
  </si>
  <si>
    <r>
      <t>PP</t>
    </r>
    <r>
      <rPr>
        <i/>
        <sz val="10"/>
        <rFont val="Noto sans"/>
      </rPr>
      <t xml:space="preserve"> = Programa Presupuestario, de acuerdo con el Análisis Funcional Programático Económico del Presupuesto de Egresos de la Federación para el Ejercicio Fiscal.</t>
    </r>
  </si>
  <si>
    <r>
      <t xml:space="preserve">1/  </t>
    </r>
    <r>
      <rPr>
        <sz val="10"/>
        <rFont val="Noto sans"/>
      </rPr>
      <t>Los Pp a seleccionar con su correspondiente MIR, será tomando como base los de mayor peso presupuestal y/o que más contribuyan al  cumplimiento de los objetivos estratégicos de la Institución, y principalmente aquellos que estén obligados a tener MIR registrada en el PASH.</t>
    </r>
  </si>
  <si>
    <r>
      <t>NOTA:</t>
    </r>
    <r>
      <rPr>
        <sz val="10"/>
        <rFont val="Noto sans"/>
      </rPr>
      <t xml:space="preserve"> En los casos de aquellos indicadores que sus metas sean descendentes (Ejemplo: Pérdidas de energía eléctrica), sus resultados cuando sean favorables no deberán ser mayores a los programados. En este caso, se deberá ajustar la fórmula correspondiente de ese indicador para que refleje el resultado real alcanzado.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</si>
</sst>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__"/>
    <numFmt numFmtId="165" formatCode="###,###,###.0;\-###,###,###.0;0.0"/>
    <numFmt numFmtId="166" formatCode="#,##0.0"/>
    <numFmt numFmtId="167" formatCode="0.0"/>
    <numFmt numFmtId="168" formatCode="0.0%____"/>
    <numFmt numFmtId="169" formatCode="0.0%________"/>
    <numFmt numFmtId="170" formatCode="#,##0.00;[Red]#,##0.00"/>
  </numFmts>
  <fonts count="5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i/>
      <sz val="10"/>
      <name val="Courier"/>
      <family val="3"/>
    </font>
    <font>
      <b/>
      <i/>
      <sz val="11"/>
      <name val="Arial"/>
      <family val="2"/>
    </font>
    <font>
      <b/>
      <sz val="10.5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u/>
      <sz val="10"/>
      <color indexed="16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b/>
      <i/>
      <sz val="10"/>
      <color indexed="10"/>
      <name val="Arial"/>
      <family val="2"/>
    </font>
    <font>
      <sz val="10"/>
      <color indexed="9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2"/>
      <color indexed="8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b/>
      <i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vertAlign val="superscript"/>
      <sz val="10"/>
      <color theme="0"/>
      <name val="Arial"/>
      <family val="2"/>
    </font>
    <font>
      <vertAlign val="superscript"/>
      <sz val="10"/>
      <color theme="0"/>
      <name val="Arial"/>
      <family val="2"/>
    </font>
    <font>
      <b/>
      <vertAlign val="superscript"/>
      <sz val="12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sz val="10"/>
      <name val="Noto sans"/>
    </font>
    <font>
      <b/>
      <sz val="12"/>
      <name val="Noto sans"/>
    </font>
    <font>
      <b/>
      <sz val="11"/>
      <name val="Noto sans"/>
    </font>
    <font>
      <b/>
      <sz val="10"/>
      <name val="Noto sans"/>
    </font>
    <font>
      <b/>
      <vertAlign val="superscript"/>
      <sz val="12"/>
      <name val="Noto sans"/>
    </font>
    <font>
      <b/>
      <sz val="8"/>
      <color theme="0"/>
      <name val="Noto sans"/>
    </font>
    <font>
      <sz val="8"/>
      <color theme="0"/>
      <name val="Noto sans"/>
    </font>
    <font>
      <sz val="10"/>
      <color indexed="9"/>
      <name val="Noto sans"/>
    </font>
    <font>
      <sz val="10"/>
      <color rgb="FF000000"/>
      <name val="Noto sans"/>
    </font>
    <font>
      <b/>
      <sz val="11"/>
      <color theme="1"/>
      <name val="Noto sans"/>
    </font>
    <font>
      <i/>
      <sz val="10"/>
      <name val="Noto sans"/>
    </font>
    <font>
      <b/>
      <i/>
      <sz val="10"/>
      <name val="Noto sans"/>
    </font>
    <font>
      <b/>
      <u/>
      <sz val="10"/>
      <name val="Noto sans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8A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3" fontId="1" fillId="0" borderId="0" applyFont="0" applyFill="0" applyProtection="0"/>
    <xf numFmtId="0" fontId="1" fillId="0" borderId="0"/>
  </cellStyleXfs>
  <cellXfs count="320">
    <xf numFmtId="0" fontId="0" fillId="0" borderId="0" xfId="0"/>
    <xf numFmtId="0" fontId="0" fillId="2" borderId="0" xfId="0" applyFill="1"/>
    <xf numFmtId="0" fontId="6" fillId="0" borderId="0" xfId="0" applyFont="1"/>
    <xf numFmtId="167" fontId="0" fillId="2" borderId="0" xfId="0" applyNumberFormat="1" applyFill="1"/>
    <xf numFmtId="166" fontId="0" fillId="0" borderId="0" xfId="0" applyNumberFormat="1"/>
    <xf numFmtId="0" fontId="8" fillId="0" borderId="0" xfId="0" applyFont="1" applyAlignment="1">
      <alignment horizontal="centerContinuous"/>
    </xf>
    <xf numFmtId="0" fontId="11" fillId="0" borderId="0" xfId="0" applyFont="1" applyAlignment="1">
      <alignment horizontal="left" indent="5"/>
    </xf>
    <xf numFmtId="0" fontId="10" fillId="0" borderId="0" xfId="0" applyFont="1"/>
    <xf numFmtId="0" fontId="11" fillId="0" borderId="0" xfId="0" applyFont="1" applyAlignment="1">
      <alignment horizontal="left"/>
    </xf>
    <xf numFmtId="0" fontId="16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3" fillId="0" borderId="1" xfId="0" applyFont="1" applyBorder="1"/>
    <xf numFmtId="164" fontId="6" fillId="0" borderId="2" xfId="0" applyNumberFormat="1" applyFont="1" applyBorder="1" applyAlignment="1">
      <alignment horizontal="right"/>
    </xf>
    <xf numFmtId="165" fontId="6" fillId="0" borderId="2" xfId="0" applyNumberFormat="1" applyFont="1" applyBorder="1"/>
    <xf numFmtId="164" fontId="6" fillId="0" borderId="3" xfId="0" applyNumberFormat="1" applyFont="1" applyBorder="1" applyAlignment="1">
      <alignment horizontal="right"/>
    </xf>
    <xf numFmtId="164" fontId="6" fillId="0" borderId="3" xfId="0" applyNumberFormat="1" applyFont="1" applyBorder="1"/>
    <xf numFmtId="164" fontId="6" fillId="0" borderId="4" xfId="0" applyNumberFormat="1" applyFont="1" applyBorder="1"/>
    <xf numFmtId="164" fontId="6" fillId="0" borderId="5" xfId="0" applyNumberFormat="1" applyFont="1" applyBorder="1"/>
    <xf numFmtId="164" fontId="6" fillId="0" borderId="0" xfId="0" applyNumberFormat="1" applyFont="1"/>
    <xf numFmtId="167" fontId="0" fillId="0" borderId="0" xfId="0" applyNumberFormat="1"/>
    <xf numFmtId="164" fontId="0" fillId="0" borderId="0" xfId="0" applyNumberFormat="1"/>
    <xf numFmtId="164" fontId="2" fillId="0" borderId="6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5" fontId="7" fillId="2" borderId="8" xfId="0" applyNumberFormat="1" applyFont="1" applyFill="1" applyBorder="1" applyAlignment="1">
      <alignment vertical="center"/>
    </xf>
    <xf numFmtId="164" fontId="13" fillId="0" borderId="9" xfId="0" applyNumberFormat="1" applyFont="1" applyBorder="1" applyAlignment="1">
      <alignment horizontal="right" vertical="center"/>
    </xf>
    <xf numFmtId="0" fontId="8" fillId="0" borderId="0" xfId="0" applyFont="1"/>
    <xf numFmtId="0" fontId="11" fillId="0" borderId="0" xfId="0" applyFont="1" applyAlignment="1">
      <alignment horizontal="center"/>
    </xf>
    <xf numFmtId="165" fontId="9" fillId="0" borderId="0" xfId="0" applyNumberFormat="1" applyFont="1" applyAlignment="1">
      <alignment horizontal="right"/>
    </xf>
    <xf numFmtId="0" fontId="8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/>
    </xf>
    <xf numFmtId="167" fontId="0" fillId="0" borderId="0" xfId="0" applyNumberFormat="1" applyAlignment="1">
      <alignment horizontal="centerContinuous"/>
    </xf>
    <xf numFmtId="0" fontId="10" fillId="0" borderId="1" xfId="0" applyFont="1" applyBorder="1" applyAlignment="1">
      <alignment horizontal="centerContinuous" vertical="center"/>
    </xf>
    <xf numFmtId="0" fontId="10" fillId="0" borderId="1" xfId="0" applyFont="1" applyBorder="1" applyAlignment="1">
      <alignment horizontal="centerContinuous"/>
    </xf>
    <xf numFmtId="164" fontId="0" fillId="2" borderId="0" xfId="0" applyNumberFormat="1" applyFill="1"/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/>
    </xf>
    <xf numFmtId="0" fontId="10" fillId="0" borderId="2" xfId="0" applyFont="1" applyBorder="1"/>
    <xf numFmtId="0" fontId="10" fillId="0" borderId="2" xfId="0" applyFont="1" applyBorder="1" applyAlignment="1">
      <alignment horizontal="left" indent="3"/>
    </xf>
    <xf numFmtId="164" fontId="19" fillId="0" borderId="4" xfId="0" applyNumberFormat="1" applyFont="1" applyBorder="1" applyAlignment="1">
      <alignment vertical="center"/>
    </xf>
    <xf numFmtId="164" fontId="12" fillId="0" borderId="0" xfId="0" applyNumberFormat="1" applyFont="1" applyAlignment="1">
      <alignment vertical="center"/>
    </xf>
    <xf numFmtId="164" fontId="19" fillId="2" borderId="2" xfId="0" applyNumberFormat="1" applyFont="1" applyFill="1" applyBorder="1" applyAlignment="1">
      <alignment horizontal="right" vertical="center"/>
    </xf>
    <xf numFmtId="164" fontId="19" fillId="2" borderId="8" xfId="0" applyNumberFormat="1" applyFont="1" applyFill="1" applyBorder="1" applyAlignment="1">
      <alignment horizontal="right" vertical="center"/>
    </xf>
    <xf numFmtId="164" fontId="12" fillId="0" borderId="15" xfId="0" applyNumberFormat="1" applyFont="1" applyBorder="1" applyAlignment="1">
      <alignment vertical="center"/>
    </xf>
    <xf numFmtId="165" fontId="7" fillId="2" borderId="2" xfId="0" applyNumberFormat="1" applyFont="1" applyFill="1" applyBorder="1" applyAlignment="1">
      <alignment vertical="center"/>
    </xf>
    <xf numFmtId="165" fontId="7" fillId="0" borderId="2" xfId="0" applyNumberFormat="1" applyFont="1" applyBorder="1" applyAlignment="1">
      <alignment vertical="center"/>
    </xf>
    <xf numFmtId="164" fontId="19" fillId="2" borderId="4" xfId="0" applyNumberFormat="1" applyFont="1" applyFill="1" applyBorder="1" applyAlignment="1">
      <alignment vertical="center"/>
    </xf>
    <xf numFmtId="164" fontId="10" fillId="0" borderId="6" xfId="0" applyNumberFormat="1" applyFont="1" applyBorder="1" applyAlignment="1">
      <alignment horizontal="left" vertical="center"/>
    </xf>
    <xf numFmtId="164" fontId="2" fillId="0" borderId="8" xfId="0" applyNumberFormat="1" applyFont="1" applyBorder="1" applyAlignment="1">
      <alignment horizontal="right" vertical="center"/>
    </xf>
    <xf numFmtId="164" fontId="12" fillId="0" borderId="20" xfId="0" applyNumberFormat="1" applyFont="1" applyBorder="1" applyAlignment="1">
      <alignment vertical="center"/>
    </xf>
    <xf numFmtId="0" fontId="6" fillId="2" borderId="0" xfId="0" applyFont="1" applyFill="1"/>
    <xf numFmtId="0" fontId="20" fillId="0" borderId="0" xfId="0" applyFont="1" applyAlignment="1">
      <alignment horizontal="left" indent="5"/>
    </xf>
    <xf numFmtId="0" fontId="0" fillId="0" borderId="0" xfId="0" applyAlignment="1">
      <alignment horizontal="center" vertical="center"/>
    </xf>
    <xf numFmtId="0" fontId="10" fillId="0" borderId="0" xfId="0" applyFont="1" applyAlignment="1" applyProtection="1">
      <alignment horizontal="left" indent="3"/>
      <protection locked="0"/>
    </xf>
    <xf numFmtId="0" fontId="10" fillId="0" borderId="2" xfId="0" applyFont="1" applyBorder="1" applyAlignment="1">
      <alignment horizontal="left" indent="1"/>
    </xf>
    <xf numFmtId="168" fontId="21" fillId="0" borderId="21" xfId="0" applyNumberFormat="1" applyFont="1" applyBorder="1" applyAlignment="1">
      <alignment horizontal="right" vertical="center"/>
    </xf>
    <xf numFmtId="168" fontId="21" fillId="0" borderId="22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68" fontId="21" fillId="0" borderId="23" xfId="0" applyNumberFormat="1" applyFont="1" applyBorder="1" applyAlignment="1">
      <alignment horizontal="right" vertical="center" wrapText="1"/>
    </xf>
    <xf numFmtId="168" fontId="21" fillId="0" borderId="24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168" fontId="21" fillId="0" borderId="25" xfId="0" applyNumberFormat="1" applyFont="1" applyBorder="1" applyAlignment="1">
      <alignment horizontal="right" vertical="center"/>
    </xf>
    <xf numFmtId="168" fontId="21" fillId="0" borderId="26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vertical="center"/>
    </xf>
    <xf numFmtId="168" fontId="10" fillId="0" borderId="27" xfId="1" applyNumberFormat="1" applyFont="1" applyBorder="1" applyAlignment="1">
      <alignment vertical="center"/>
    </xf>
    <xf numFmtId="168" fontId="21" fillId="0" borderId="20" xfId="0" applyNumberFormat="1" applyFont="1" applyBorder="1" applyAlignment="1">
      <alignment horizontal="right" vertical="center"/>
    </xf>
    <xf numFmtId="168" fontId="21" fillId="0" borderId="27" xfId="0" applyNumberFormat="1" applyFont="1" applyBorder="1" applyAlignment="1">
      <alignment horizontal="right" vertical="center"/>
    </xf>
    <xf numFmtId="3" fontId="6" fillId="0" borderId="0" xfId="0" applyNumberFormat="1" applyFont="1"/>
    <xf numFmtId="164" fontId="19" fillId="0" borderId="2" xfId="0" applyNumberFormat="1" applyFont="1" applyBorder="1" applyAlignment="1" applyProtection="1">
      <alignment horizontal="right" vertical="center"/>
      <protection locked="0"/>
    </xf>
    <xf numFmtId="164" fontId="19" fillId="0" borderId="8" xfId="0" applyNumberFormat="1" applyFont="1" applyBorder="1" applyAlignment="1" applyProtection="1">
      <alignment horizontal="right" vertical="center"/>
      <protection locked="0"/>
    </xf>
    <xf numFmtId="168" fontId="6" fillId="0" borderId="28" xfId="1" applyNumberFormat="1" applyFont="1" applyBorder="1" applyAlignment="1">
      <alignment vertical="center"/>
    </xf>
    <xf numFmtId="168" fontId="6" fillId="0" borderId="26" xfId="1" applyNumberFormat="1" applyFont="1" applyBorder="1" applyAlignment="1">
      <alignment vertical="center"/>
    </xf>
    <xf numFmtId="164" fontId="6" fillId="0" borderId="26" xfId="0" applyNumberFormat="1" applyFont="1" applyBorder="1" applyAlignment="1" applyProtection="1">
      <alignment vertical="center"/>
      <protection locked="0"/>
    </xf>
    <xf numFmtId="164" fontId="6" fillId="0" borderId="25" xfId="0" applyNumberFormat="1" applyFont="1" applyBorder="1" applyAlignment="1" applyProtection="1">
      <alignment vertical="center"/>
      <protection locked="0"/>
    </xf>
    <xf numFmtId="164" fontId="6" fillId="0" borderId="29" xfId="0" applyNumberFormat="1" applyFont="1" applyBorder="1" applyAlignment="1" applyProtection="1">
      <alignment vertical="center"/>
      <protection locked="0"/>
    </xf>
    <xf numFmtId="0" fontId="22" fillId="0" borderId="0" xfId="0" applyFont="1"/>
    <xf numFmtId="49" fontId="6" fillId="0" borderId="0" xfId="0" applyNumberFormat="1" applyFont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64" fontId="6" fillId="0" borderId="30" xfId="0" applyNumberFormat="1" applyFont="1" applyBorder="1" applyAlignment="1">
      <alignment horizontal="right" vertical="center"/>
    </xf>
    <xf numFmtId="168" fontId="6" fillId="0" borderId="30" xfId="1" applyNumberFormat="1" applyFont="1" applyBorder="1" applyAlignment="1">
      <alignment vertical="center"/>
    </xf>
    <xf numFmtId="164" fontId="6" fillId="0" borderId="31" xfId="0" applyNumberFormat="1" applyFont="1" applyBorder="1" applyAlignment="1" applyProtection="1">
      <alignment horizontal="right" vertical="center"/>
      <protection locked="0"/>
    </xf>
    <xf numFmtId="164" fontId="6" fillId="0" borderId="31" xfId="0" applyNumberFormat="1" applyFont="1" applyBorder="1" applyAlignment="1">
      <alignment horizontal="right" vertical="center"/>
    </xf>
    <xf numFmtId="168" fontId="6" fillId="0" borderId="31" xfId="1" applyNumberFormat="1" applyFont="1" applyBorder="1" applyAlignment="1">
      <alignment vertical="center"/>
    </xf>
    <xf numFmtId="164" fontId="10" fillId="0" borderId="0" xfId="0" applyNumberFormat="1" applyFont="1" applyAlignment="1">
      <alignment horizontal="right" vertical="center"/>
    </xf>
    <xf numFmtId="168" fontId="10" fillId="0" borderId="0" xfId="1" applyNumberFormat="1" applyFont="1" applyAlignment="1">
      <alignment vertical="center"/>
    </xf>
    <xf numFmtId="168" fontId="21" fillId="0" borderId="0" xfId="0" applyNumberFormat="1" applyFont="1" applyAlignment="1">
      <alignment horizontal="right" vertical="center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left" vertical="center" wrapText="1"/>
      <protection locked="0"/>
    </xf>
    <xf numFmtId="164" fontId="6" fillId="0" borderId="33" xfId="0" applyNumberFormat="1" applyFont="1" applyBorder="1" applyAlignment="1" applyProtection="1">
      <alignment horizontal="right" vertical="center"/>
      <protection locked="0"/>
    </xf>
    <xf numFmtId="164" fontId="6" fillId="0" borderId="34" xfId="0" applyNumberFormat="1" applyFont="1" applyBorder="1" applyAlignment="1" applyProtection="1">
      <alignment horizontal="right" vertical="center"/>
      <protection locked="0"/>
    </xf>
    <xf numFmtId="164" fontId="24" fillId="2" borderId="2" xfId="0" applyNumberFormat="1" applyFont="1" applyFill="1" applyBorder="1" applyAlignment="1">
      <alignment horizontal="right" vertical="center"/>
    </xf>
    <xf numFmtId="164" fontId="24" fillId="0" borderId="8" xfId="0" applyNumberFormat="1" applyFont="1" applyBorder="1" applyAlignment="1">
      <alignment vertical="center"/>
    </xf>
    <xf numFmtId="164" fontId="24" fillId="0" borderId="4" xfId="0" applyNumberFormat="1" applyFont="1" applyBorder="1" applyAlignment="1">
      <alignment vertical="center"/>
    </xf>
    <xf numFmtId="164" fontId="24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indent="5"/>
    </xf>
    <xf numFmtId="164" fontId="24" fillId="0" borderId="2" xfId="0" applyNumberFormat="1" applyFont="1" applyBorder="1" applyAlignment="1" applyProtection="1">
      <alignment horizontal="right" vertical="center"/>
      <protection locked="0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66" fontId="0" fillId="0" borderId="0" xfId="0" applyNumberFormat="1" applyAlignment="1">
      <alignment wrapText="1"/>
    </xf>
    <xf numFmtId="166" fontId="11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166" fontId="6" fillId="0" borderId="0" xfId="0" applyNumberFormat="1" applyFont="1"/>
    <xf numFmtId="166" fontId="6" fillId="0" borderId="0" xfId="0" applyNumberFormat="1" applyFont="1" applyAlignment="1">
      <alignment horizontal="right"/>
    </xf>
    <xf numFmtId="164" fontId="6" fillId="0" borderId="32" xfId="0" applyNumberFormat="1" applyFont="1" applyBorder="1" applyAlignment="1" applyProtection="1">
      <alignment horizontal="right" vertical="center"/>
      <protection locked="0"/>
    </xf>
    <xf numFmtId="164" fontId="6" fillId="0" borderId="35" xfId="0" applyNumberFormat="1" applyFont="1" applyBorder="1" applyAlignment="1" applyProtection="1">
      <alignment horizontal="right" vertical="center"/>
      <protection locked="0"/>
    </xf>
    <xf numFmtId="164" fontId="6" fillId="0" borderId="30" xfId="0" applyNumberFormat="1" applyFont="1" applyBorder="1" applyAlignment="1" applyProtection="1">
      <alignment horizontal="right" vertical="center"/>
      <protection locked="0"/>
    </xf>
    <xf numFmtId="164" fontId="7" fillId="0" borderId="2" xfId="0" applyNumberFormat="1" applyFont="1" applyBorder="1" applyAlignment="1" applyProtection="1">
      <alignment horizontal="right"/>
      <protection locked="0"/>
    </xf>
    <xf numFmtId="49" fontId="6" fillId="0" borderId="36" xfId="0" applyNumberFormat="1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14" xfId="0" applyFont="1" applyBorder="1"/>
    <xf numFmtId="0" fontId="6" fillId="0" borderId="37" xfId="0" applyFont="1" applyBorder="1"/>
    <xf numFmtId="165" fontId="10" fillId="0" borderId="7" xfId="0" applyNumberFormat="1" applyFont="1" applyBorder="1" applyAlignment="1">
      <alignment horizontal="right" vertical="center" indent="3"/>
    </xf>
    <xf numFmtId="164" fontId="6" fillId="0" borderId="38" xfId="0" applyNumberFormat="1" applyFont="1" applyBorder="1" applyAlignment="1" applyProtection="1">
      <alignment vertical="center"/>
      <protection locked="0"/>
    </xf>
    <xf numFmtId="164" fontId="6" fillId="0" borderId="5" xfId="0" applyNumberFormat="1" applyFont="1" applyBorder="1" applyAlignment="1" applyProtection="1">
      <alignment vertical="center"/>
      <protection locked="0"/>
    </xf>
    <xf numFmtId="164" fontId="6" fillId="0" borderId="39" xfId="0" applyNumberFormat="1" applyFont="1" applyBorder="1" applyAlignment="1" applyProtection="1">
      <alignment vertical="center"/>
      <protection locked="0"/>
    </xf>
    <xf numFmtId="164" fontId="6" fillId="0" borderId="37" xfId="0" applyNumberFormat="1" applyFont="1" applyBorder="1" applyAlignment="1" applyProtection="1">
      <alignment vertical="center"/>
      <protection locked="0"/>
    </xf>
    <xf numFmtId="164" fontId="6" fillId="0" borderId="5" xfId="0" applyNumberFormat="1" applyFont="1" applyBorder="1" applyAlignment="1">
      <alignment vertical="center"/>
    </xf>
    <xf numFmtId="164" fontId="6" fillId="0" borderId="39" xfId="0" applyNumberFormat="1" applyFont="1" applyBorder="1" applyAlignment="1">
      <alignment vertical="center"/>
    </xf>
    <xf numFmtId="0" fontId="6" fillId="0" borderId="40" xfId="0" applyFont="1" applyBorder="1" applyAlignment="1" applyProtection="1">
      <alignment vertical="center" wrapText="1"/>
      <protection locked="0"/>
    </xf>
    <xf numFmtId="164" fontId="6" fillId="0" borderId="40" xfId="0" applyNumberFormat="1" applyFont="1" applyBorder="1" applyAlignment="1" applyProtection="1">
      <alignment vertical="center"/>
      <protection locked="0"/>
    </xf>
    <xf numFmtId="164" fontId="6" fillId="0" borderId="25" xfId="0" applyNumberFormat="1" applyFont="1" applyBorder="1" applyAlignment="1">
      <alignment vertical="center"/>
    </xf>
    <xf numFmtId="164" fontId="6" fillId="0" borderId="26" xfId="0" applyNumberFormat="1" applyFont="1" applyBorder="1" applyAlignment="1">
      <alignment vertical="center"/>
    </xf>
    <xf numFmtId="164" fontId="10" fillId="0" borderId="7" xfId="0" applyNumberFormat="1" applyFont="1" applyBorder="1" applyAlignment="1">
      <alignment vertical="center"/>
    </xf>
    <xf numFmtId="164" fontId="10" fillId="0" borderId="27" xfId="0" applyNumberFormat="1" applyFont="1" applyBorder="1" applyAlignment="1">
      <alignment vertical="center"/>
    </xf>
    <xf numFmtId="164" fontId="10" fillId="0" borderId="20" xfId="0" applyNumberFormat="1" applyFont="1" applyBorder="1" applyAlignment="1">
      <alignment vertical="center"/>
    </xf>
    <xf numFmtId="0" fontId="2" fillId="0" borderId="0" xfId="0" applyFont="1" applyAlignment="1">
      <alignment horizontal="centerContinuous"/>
    </xf>
    <xf numFmtId="0" fontId="15" fillId="0" borderId="0" xfId="0" applyFont="1" applyAlignment="1">
      <alignment horizontal="centerContinuous" vertical="center"/>
    </xf>
    <xf numFmtId="0" fontId="28" fillId="0" borderId="0" xfId="0" applyFont="1"/>
    <xf numFmtId="0" fontId="17" fillId="0" borderId="0" xfId="0" applyFont="1" applyAlignment="1">
      <alignment horizontal="center"/>
    </xf>
    <xf numFmtId="0" fontId="6" fillId="0" borderId="43" xfId="0" applyFont="1" applyBorder="1"/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2" fillId="2" borderId="8" xfId="0" applyNumberFormat="1" applyFont="1" applyFill="1" applyBorder="1" applyAlignment="1">
      <alignment horizontal="right" vertical="center"/>
    </xf>
    <xf numFmtId="164" fontId="7" fillId="0" borderId="8" xfId="0" applyNumberFormat="1" applyFont="1" applyBorder="1" applyAlignment="1">
      <alignment horizontal="right" vertical="center"/>
    </xf>
    <xf numFmtId="164" fontId="7" fillId="2" borderId="8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164" fontId="2" fillId="0" borderId="2" xfId="0" applyNumberFormat="1" applyFont="1" applyBorder="1" applyAlignment="1" applyProtection="1">
      <alignment vertical="center"/>
      <protection locked="0"/>
    </xf>
    <xf numFmtId="164" fontId="24" fillId="0" borderId="2" xfId="0" applyNumberFormat="1" applyFont="1" applyBorder="1" applyAlignment="1" applyProtection="1">
      <alignment vertical="center"/>
      <protection locked="0"/>
    </xf>
    <xf numFmtId="164" fontId="24" fillId="0" borderId="8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19" fillId="0" borderId="8" xfId="0" applyNumberFormat="1" applyFont="1" applyBorder="1" applyAlignment="1">
      <alignment vertical="center"/>
    </xf>
    <xf numFmtId="164" fontId="6" fillId="0" borderId="25" xfId="0" applyNumberFormat="1" applyFont="1" applyBorder="1" applyAlignment="1">
      <alignment vertical="center" wrapText="1"/>
    </xf>
    <xf numFmtId="168" fontId="21" fillId="0" borderId="46" xfId="0" applyNumberFormat="1" applyFont="1" applyBorder="1" applyAlignment="1">
      <alignment horizontal="right" vertical="center"/>
    </xf>
    <xf numFmtId="168" fontId="21" fillId="0" borderId="47" xfId="0" applyNumberFormat="1" applyFont="1" applyBorder="1" applyAlignment="1">
      <alignment horizontal="right" vertical="center"/>
    </xf>
    <xf numFmtId="165" fontId="10" fillId="0" borderId="0" xfId="0" applyNumberFormat="1" applyFont="1" applyAlignment="1">
      <alignment horizontal="right" vertical="center" indent="3"/>
    </xf>
    <xf numFmtId="0" fontId="6" fillId="0" borderId="0" xfId="0" applyFont="1" applyAlignment="1" applyProtection="1">
      <alignment horizontal="left" indent="5"/>
      <protection locked="0"/>
    </xf>
    <xf numFmtId="168" fontId="21" fillId="0" borderId="18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30" fillId="0" borderId="0" xfId="0" applyFont="1"/>
    <xf numFmtId="0" fontId="31" fillId="0" borderId="0" xfId="0" applyFont="1"/>
    <xf numFmtId="0" fontId="32" fillId="8" borderId="0" xfId="0" applyFont="1" applyFill="1"/>
    <xf numFmtId="0" fontId="32" fillId="8" borderId="13" xfId="0" applyFont="1" applyFill="1" applyBorder="1" applyAlignment="1">
      <alignment horizontal="centerContinuous"/>
    </xf>
    <xf numFmtId="0" fontId="33" fillId="8" borderId="14" xfId="0" applyFont="1" applyFill="1" applyBorder="1" applyAlignment="1">
      <alignment horizontal="centerContinuous"/>
    </xf>
    <xf numFmtId="0" fontId="32" fillId="8" borderId="3" xfId="0" applyFont="1" applyFill="1" applyBorder="1" applyAlignment="1">
      <alignment horizontal="centerContinuous"/>
    </xf>
    <xf numFmtId="0" fontId="32" fillId="8" borderId="8" xfId="0" applyFont="1" applyFill="1" applyBorder="1" applyAlignment="1">
      <alignment horizontal="centerContinuous"/>
    </xf>
    <xf numFmtId="0" fontId="32" fillId="8" borderId="2" xfId="0" applyFont="1" applyFill="1" applyBorder="1" applyAlignment="1">
      <alignment horizontal="center"/>
    </xf>
    <xf numFmtId="0" fontId="32" fillId="8" borderId="3" xfId="0" applyFont="1" applyFill="1" applyBorder="1" applyAlignment="1">
      <alignment horizontal="center"/>
    </xf>
    <xf numFmtId="0" fontId="32" fillId="8" borderId="2" xfId="0" applyFont="1" applyFill="1" applyBorder="1"/>
    <xf numFmtId="0" fontId="32" fillId="8" borderId="13" xfId="0" applyFont="1" applyFill="1" applyBorder="1" applyAlignment="1">
      <alignment horizontal="center"/>
    </xf>
    <xf numFmtId="49" fontId="32" fillId="8" borderId="15" xfId="0" applyNumberFormat="1" applyFont="1" applyFill="1" applyBorder="1" applyAlignment="1">
      <alignment horizontal="center"/>
    </xf>
    <xf numFmtId="49" fontId="32" fillId="8" borderId="4" xfId="0" applyNumberFormat="1" applyFont="1" applyFill="1" applyBorder="1" applyAlignment="1">
      <alignment horizontal="center"/>
    </xf>
    <xf numFmtId="0" fontId="32" fillId="8" borderId="16" xfId="0" applyFont="1" applyFill="1" applyBorder="1" applyAlignment="1">
      <alignment horizontal="centerContinuous"/>
    </xf>
    <xf numFmtId="49" fontId="32" fillId="8" borderId="17" xfId="0" applyNumberFormat="1" applyFont="1" applyFill="1" applyBorder="1" applyAlignment="1">
      <alignment horizontal="center"/>
    </xf>
    <xf numFmtId="49" fontId="32" fillId="8" borderId="16" xfId="0" applyNumberFormat="1" applyFont="1" applyFill="1" applyBorder="1" applyAlignment="1">
      <alignment horizontal="center"/>
    </xf>
    <xf numFmtId="49" fontId="32" fillId="8" borderId="18" xfId="0" applyNumberFormat="1" applyFont="1" applyFill="1" applyBorder="1" applyAlignment="1">
      <alignment horizontal="center"/>
    </xf>
    <xf numFmtId="49" fontId="32" fillId="8" borderId="19" xfId="0" applyNumberFormat="1" applyFont="1" applyFill="1" applyBorder="1" applyAlignment="1">
      <alignment horizontal="center"/>
    </xf>
    <xf numFmtId="49" fontId="32" fillId="8" borderId="12" xfId="0" applyNumberFormat="1" applyFont="1" applyFill="1" applyBorder="1" applyAlignment="1">
      <alignment horizontal="center"/>
    </xf>
    <xf numFmtId="0" fontId="32" fillId="9" borderId="0" xfId="0" applyFont="1" applyFill="1"/>
    <xf numFmtId="0" fontId="32" fillId="9" borderId="2" xfId="0" applyFont="1" applyFill="1" applyBorder="1"/>
    <xf numFmtId="0" fontId="32" fillId="8" borderId="10" xfId="0" applyFont="1" applyFill="1" applyBorder="1" applyAlignment="1">
      <alignment horizontal="centerContinuous"/>
    </xf>
    <xf numFmtId="0" fontId="32" fillId="8" borderId="11" xfId="0" applyFont="1" applyFill="1" applyBorder="1" applyAlignment="1">
      <alignment horizontal="centerContinuous"/>
    </xf>
    <xf numFmtId="0" fontId="32" fillId="8" borderId="12" xfId="0" applyFont="1" applyFill="1" applyBorder="1" applyAlignment="1">
      <alignment horizontal="centerContinuous" vertical="center"/>
    </xf>
    <xf numFmtId="0" fontId="32" fillId="8" borderId="48" xfId="0" applyFont="1" applyFill="1" applyBorder="1" applyAlignment="1">
      <alignment horizontal="center"/>
    </xf>
    <xf numFmtId="0" fontId="32" fillId="8" borderId="41" xfId="0" applyFont="1" applyFill="1" applyBorder="1" applyAlignment="1">
      <alignment horizontal="center"/>
    </xf>
    <xf numFmtId="0" fontId="38" fillId="8" borderId="44" xfId="0" applyFont="1" applyFill="1" applyBorder="1" applyAlignment="1">
      <alignment horizontal="left" vertical="center" wrapText="1"/>
    </xf>
    <xf numFmtId="0" fontId="1" fillId="0" borderId="65" xfId="2" applyBorder="1" applyAlignment="1">
      <alignment horizontal="center" vertical="center" wrapText="1"/>
    </xf>
    <xf numFmtId="0" fontId="1" fillId="0" borderId="41" xfId="2" applyBorder="1" applyAlignment="1">
      <alignment horizontal="center" vertical="center" wrapText="1"/>
    </xf>
    <xf numFmtId="0" fontId="1" fillId="0" borderId="41" xfId="2" applyBorder="1" applyAlignment="1">
      <alignment horizontal="left" vertical="center" wrapText="1"/>
    </xf>
    <xf numFmtId="0" fontId="1" fillId="0" borderId="41" xfId="2" applyBorder="1" applyAlignment="1" applyProtection="1">
      <alignment horizontal="justify" vertical="center" wrapText="1"/>
      <protection locked="0"/>
    </xf>
    <xf numFmtId="0" fontId="1" fillId="0" borderId="41" xfId="2" applyBorder="1" applyAlignment="1" applyProtection="1">
      <alignment horizontal="center" vertical="center" wrapText="1"/>
      <protection locked="0"/>
    </xf>
    <xf numFmtId="170" fontId="1" fillId="0" borderId="41" xfId="2" applyNumberFormat="1" applyBorder="1" applyAlignment="1" applyProtection="1">
      <alignment horizontal="center" vertical="center" wrapText="1"/>
      <protection locked="0"/>
    </xf>
    <xf numFmtId="169" fontId="1" fillId="0" borderId="41" xfId="2" applyNumberFormat="1" applyBorder="1" applyAlignment="1">
      <alignment horizontal="right" vertical="center" wrapText="1"/>
    </xf>
    <xf numFmtId="0" fontId="1" fillId="0" borderId="41" xfId="2" applyBorder="1" applyAlignment="1" applyProtection="1">
      <alignment vertical="center" wrapText="1"/>
      <protection locked="0"/>
    </xf>
    <xf numFmtId="4" fontId="1" fillId="0" borderId="41" xfId="2" applyNumberFormat="1" applyBorder="1" applyAlignment="1" applyProtection="1">
      <alignment horizontal="center" vertical="center" wrapText="1"/>
      <protection locked="0"/>
    </xf>
    <xf numFmtId="168" fontId="21" fillId="0" borderId="66" xfId="2" applyNumberFormat="1" applyFont="1" applyBorder="1" applyAlignment="1">
      <alignment horizontal="right" wrapText="1"/>
    </xf>
    <xf numFmtId="0" fontId="39" fillId="0" borderId="0" xfId="0" applyFont="1" applyAlignment="1">
      <alignment vertical="top"/>
    </xf>
    <xf numFmtId="0" fontId="1" fillId="0" borderId="42" xfId="2" applyBorder="1" applyAlignment="1">
      <alignment horizontal="center" vertical="center" wrapText="1"/>
    </xf>
    <xf numFmtId="0" fontId="1" fillId="0" borderId="42" xfId="2" applyBorder="1" applyAlignment="1">
      <alignment horizontal="left" vertical="center" wrapText="1"/>
    </xf>
    <xf numFmtId="0" fontId="1" fillId="0" borderId="42" xfId="2" applyBorder="1" applyAlignment="1" applyProtection="1">
      <alignment vertical="center" wrapText="1"/>
      <protection locked="0"/>
    </xf>
    <xf numFmtId="0" fontId="1" fillId="0" borderId="42" xfId="2" applyBorder="1" applyAlignment="1" applyProtection="1">
      <alignment horizontal="center" vertical="center" wrapText="1"/>
      <protection locked="0"/>
    </xf>
    <xf numFmtId="4" fontId="1" fillId="0" borderId="42" xfId="2" applyNumberFormat="1" applyBorder="1" applyAlignment="1" applyProtection="1">
      <alignment horizontal="center" vertical="center" wrapText="1"/>
      <protection locked="0"/>
    </xf>
    <xf numFmtId="169" fontId="1" fillId="0" borderId="42" xfId="2" applyNumberFormat="1" applyBorder="1" applyAlignment="1">
      <alignment horizontal="right" vertical="center" wrapText="1"/>
    </xf>
    <xf numFmtId="168" fontId="21" fillId="0" borderId="42" xfId="2" applyNumberFormat="1" applyFont="1" applyBorder="1" applyAlignment="1">
      <alignment horizontal="right" wrapText="1"/>
    </xf>
    <xf numFmtId="0" fontId="15" fillId="0" borderId="0" xfId="0" applyFont="1" applyAlignment="1">
      <alignment horizontal="center"/>
    </xf>
    <xf numFmtId="0" fontId="15" fillId="0" borderId="0" xfId="0" applyFont="1"/>
    <xf numFmtId="0" fontId="29" fillId="0" borderId="0" xfId="0" applyFont="1"/>
    <xf numFmtId="0" fontId="6" fillId="0" borderId="0" xfId="0" applyFont="1" applyAlignment="1">
      <alignment horizontal="right"/>
    </xf>
    <xf numFmtId="0" fontId="1" fillId="0" borderId="0" xfId="2" applyAlignment="1">
      <alignment horizontal="center" vertical="center" wrapText="1"/>
    </xf>
    <xf numFmtId="0" fontId="1" fillId="0" borderId="0" xfId="2" applyAlignment="1">
      <alignment horizontal="left" vertical="center" wrapText="1"/>
    </xf>
    <xf numFmtId="0" fontId="1" fillId="0" borderId="0" xfId="2" applyAlignment="1" applyProtection="1">
      <alignment vertical="center" wrapText="1"/>
      <protection locked="0"/>
    </xf>
    <xf numFmtId="0" fontId="1" fillId="0" borderId="0" xfId="2" applyAlignment="1" applyProtection="1">
      <alignment horizontal="center" vertical="center" wrapText="1"/>
      <protection locked="0"/>
    </xf>
    <xf numFmtId="4" fontId="1" fillId="0" borderId="0" xfId="2" applyNumberFormat="1" applyAlignment="1" applyProtection="1">
      <alignment horizontal="center" vertical="center" wrapText="1"/>
      <protection locked="0"/>
    </xf>
    <xf numFmtId="169" fontId="1" fillId="0" borderId="0" xfId="2" applyNumberFormat="1" applyAlignment="1">
      <alignment horizontal="right" vertical="center" wrapText="1"/>
    </xf>
    <xf numFmtId="168" fontId="21" fillId="0" borderId="0" xfId="2" applyNumberFormat="1" applyFont="1" applyAlignment="1">
      <alignment horizontal="right" wrapText="1"/>
    </xf>
    <xf numFmtId="0" fontId="1" fillId="0" borderId="40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2" fillId="8" borderId="13" xfId="0" applyFont="1" applyFill="1" applyBorder="1" applyAlignment="1">
      <alignment horizontal="center" vertical="center"/>
    </xf>
    <xf numFmtId="0" fontId="33" fillId="8" borderId="37" xfId="0" applyFont="1" applyFill="1" applyBorder="1" applyAlignment="1">
      <alignment horizontal="center" vertical="center"/>
    </xf>
    <xf numFmtId="0" fontId="33" fillId="8" borderId="50" xfId="0" applyFont="1" applyFill="1" applyBorder="1" applyAlignment="1">
      <alignment horizontal="center" vertical="center"/>
    </xf>
    <xf numFmtId="0" fontId="33" fillId="8" borderId="51" xfId="0" applyFont="1" applyFill="1" applyBorder="1" applyAlignment="1">
      <alignment horizontal="center" vertical="center"/>
    </xf>
    <xf numFmtId="0" fontId="33" fillId="8" borderId="17" xfId="0" applyFont="1" applyFill="1" applyBorder="1" applyAlignment="1">
      <alignment horizontal="center" vertical="center"/>
    </xf>
    <xf numFmtId="0" fontId="33" fillId="8" borderId="19" xfId="0" applyFont="1" applyFill="1" applyBorder="1" applyAlignment="1">
      <alignment horizontal="center" vertical="center"/>
    </xf>
    <xf numFmtId="0" fontId="32" fillId="8" borderId="13" xfId="0" applyFont="1" applyFill="1" applyBorder="1" applyAlignment="1">
      <alignment horizontal="center" vertical="center" wrapText="1"/>
    </xf>
    <xf numFmtId="0" fontId="33" fillId="8" borderId="37" xfId="0" applyFont="1" applyFill="1" applyBorder="1" applyAlignment="1">
      <alignment horizontal="center" vertical="center" wrapText="1"/>
    </xf>
    <xf numFmtId="0" fontId="33" fillId="8" borderId="17" xfId="0" applyFont="1" applyFill="1" applyBorder="1" applyAlignment="1">
      <alignment horizontal="center" vertical="center" wrapText="1"/>
    </xf>
    <xf numFmtId="0" fontId="33" fillId="8" borderId="19" xfId="0" applyFont="1" applyFill="1" applyBorder="1" applyAlignment="1">
      <alignment horizontal="center" vertical="center" wrapText="1"/>
    </xf>
    <xf numFmtId="0" fontId="32" fillId="8" borderId="3" xfId="0" applyFont="1" applyFill="1" applyBorder="1" applyAlignment="1">
      <alignment horizontal="center" vertical="center"/>
    </xf>
    <xf numFmtId="0" fontId="33" fillId="8" borderId="8" xfId="0" applyFont="1" applyFill="1" applyBorder="1" applyAlignment="1">
      <alignment horizontal="center" vertical="center"/>
    </xf>
    <xf numFmtId="0" fontId="33" fillId="8" borderId="16" xfId="0" applyFont="1" applyFill="1" applyBorder="1" applyAlignment="1">
      <alignment horizontal="center" vertical="center"/>
    </xf>
    <xf numFmtId="0" fontId="32" fillId="8" borderId="17" xfId="0" applyFont="1" applyFill="1" applyBorder="1" applyAlignment="1">
      <alignment horizontal="center"/>
    </xf>
    <xf numFmtId="0" fontId="33" fillId="8" borderId="19" xfId="0" applyFont="1" applyFill="1" applyBorder="1" applyAlignment="1">
      <alignment horizontal="center"/>
    </xf>
    <xf numFmtId="0" fontId="32" fillId="8" borderId="8" xfId="0" applyFont="1" applyFill="1" applyBorder="1" applyAlignment="1">
      <alignment horizontal="center" vertical="center" wrapText="1"/>
    </xf>
    <xf numFmtId="0" fontId="32" fillId="8" borderId="16" xfId="0" applyFont="1" applyFill="1" applyBorder="1" applyAlignment="1">
      <alignment horizontal="center" vertical="center" wrapText="1"/>
    </xf>
    <xf numFmtId="0" fontId="32" fillId="8" borderId="39" xfId="0" applyFont="1" applyFill="1" applyBorder="1" applyAlignment="1">
      <alignment horizontal="center" vertical="center"/>
    </xf>
    <xf numFmtId="0" fontId="33" fillId="8" borderId="52" xfId="0" applyFont="1" applyFill="1" applyBorder="1" applyAlignment="1">
      <alignment horizontal="center" vertical="center"/>
    </xf>
    <xf numFmtId="0" fontId="32" fillId="8" borderId="10" xfId="0" applyFont="1" applyFill="1" applyBorder="1" applyAlignment="1">
      <alignment horizontal="center"/>
    </xf>
    <xf numFmtId="0" fontId="32" fillId="8" borderId="11" xfId="0" applyFont="1" applyFill="1" applyBorder="1" applyAlignment="1">
      <alignment horizontal="center"/>
    </xf>
    <xf numFmtId="0" fontId="32" fillId="8" borderId="53" xfId="0" applyFont="1" applyFill="1" applyBorder="1" applyAlignment="1">
      <alignment horizontal="center"/>
    </xf>
    <xf numFmtId="0" fontId="32" fillId="8" borderId="3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1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2" fillId="8" borderId="60" xfId="0" applyFont="1" applyFill="1" applyBorder="1" applyAlignment="1">
      <alignment horizontal="center" vertical="center" wrapText="1"/>
    </xf>
    <xf numFmtId="0" fontId="33" fillId="8" borderId="59" xfId="0" applyFont="1" applyFill="1" applyBorder="1"/>
    <xf numFmtId="0" fontId="33" fillId="8" borderId="61" xfId="0" applyFont="1" applyFill="1" applyBorder="1"/>
    <xf numFmtId="0" fontId="32" fillId="8" borderId="60" xfId="0" applyFont="1" applyFill="1" applyBorder="1" applyAlignment="1">
      <alignment horizontal="center" vertical="center"/>
    </xf>
    <xf numFmtId="0" fontId="32" fillId="8" borderId="59" xfId="0" applyFont="1" applyFill="1" applyBorder="1" applyAlignment="1">
      <alignment horizontal="center" vertical="center"/>
    </xf>
    <xf numFmtId="0" fontId="32" fillId="8" borderId="54" xfId="0" applyFont="1" applyFill="1" applyBorder="1" applyAlignment="1">
      <alignment horizontal="center" vertical="center" wrapText="1"/>
    </xf>
    <xf numFmtId="0" fontId="33" fillId="8" borderId="14" xfId="0" applyFont="1" applyFill="1" applyBorder="1"/>
    <xf numFmtId="0" fontId="33" fillId="8" borderId="55" xfId="0" applyFont="1" applyFill="1" applyBorder="1"/>
    <xf numFmtId="0" fontId="33" fillId="8" borderId="56" xfId="0" applyFont="1" applyFill="1" applyBorder="1"/>
    <xf numFmtId="0" fontId="33" fillId="8" borderId="0" xfId="0" applyFont="1" applyFill="1"/>
    <xf numFmtId="0" fontId="33" fillId="8" borderId="57" xfId="0" applyFont="1" applyFill="1" applyBorder="1"/>
    <xf numFmtId="0" fontId="32" fillId="8" borderId="58" xfId="0" applyFont="1" applyFill="1" applyBorder="1" applyAlignment="1">
      <alignment horizontal="center" vertical="center" wrapText="1"/>
    </xf>
    <xf numFmtId="0" fontId="33" fillId="8" borderId="59" xfId="0" applyFont="1" applyFill="1" applyBorder="1" applyAlignment="1">
      <alignment horizontal="center"/>
    </xf>
    <xf numFmtId="0" fontId="10" fillId="0" borderId="43" xfId="0" applyFont="1" applyBorder="1" applyAlignment="1">
      <alignment horizontal="center" vertical="center" wrapText="1"/>
    </xf>
    <xf numFmtId="0" fontId="0" fillId="0" borderId="43" xfId="0" applyBorder="1"/>
    <xf numFmtId="0" fontId="0" fillId="0" borderId="45" xfId="0" applyBorder="1"/>
    <xf numFmtId="0" fontId="34" fillId="8" borderId="48" xfId="0" applyFont="1" applyFill="1" applyBorder="1" applyAlignment="1">
      <alignment horizontal="center"/>
    </xf>
    <xf numFmtId="0" fontId="33" fillId="8" borderId="63" xfId="0" applyFont="1" applyFill="1" applyBorder="1"/>
    <xf numFmtId="0" fontId="32" fillId="8" borderId="5" xfId="0" applyFont="1" applyFill="1" applyBorder="1" applyAlignment="1">
      <alignment horizontal="center" vertical="center" wrapText="1"/>
    </xf>
    <xf numFmtId="0" fontId="33" fillId="8" borderId="15" xfId="0" applyFont="1" applyFill="1" applyBorder="1"/>
    <xf numFmtId="0" fontId="32" fillId="8" borderId="61" xfId="0" applyFont="1" applyFill="1" applyBorder="1" applyAlignment="1">
      <alignment horizontal="center" vertical="center" wrapText="1"/>
    </xf>
    <xf numFmtId="0" fontId="33" fillId="8" borderId="64" xfId="0" applyFont="1" applyFill="1" applyBorder="1"/>
    <xf numFmtId="0" fontId="33" fillId="8" borderId="61" xfId="0" applyFont="1" applyFill="1" applyBorder="1" applyAlignment="1">
      <alignment horizontal="center"/>
    </xf>
    <xf numFmtId="0" fontId="32" fillId="8" borderId="54" xfId="0" applyFont="1" applyFill="1" applyBorder="1" applyAlignment="1">
      <alignment horizontal="center" vertical="center"/>
    </xf>
    <xf numFmtId="0" fontId="33" fillId="8" borderId="62" xfId="0" applyFont="1" applyFill="1" applyBorder="1"/>
    <xf numFmtId="0" fontId="33" fillId="8" borderId="49" xfId="0" applyFont="1" applyFill="1" applyBorder="1"/>
    <xf numFmtId="0" fontId="34" fillId="8" borderId="48" xfId="0" applyFont="1" applyFill="1" applyBorder="1" applyAlignment="1">
      <alignment horizontal="center" vertical="center"/>
    </xf>
    <xf numFmtId="0" fontId="33" fillId="8" borderId="63" xfId="0" applyFont="1" applyFill="1" applyBorder="1" applyAlignment="1">
      <alignment horizontal="center" vertical="center"/>
    </xf>
    <xf numFmtId="0" fontId="40" fillId="0" borderId="0" xfId="0" applyFont="1"/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2" fillId="0" borderId="0" xfId="0" applyFont="1" applyAlignment="1">
      <alignment vertical="center" wrapText="1"/>
    </xf>
    <xf numFmtId="0" fontId="40" fillId="0" borderId="0" xfId="0" applyFont="1"/>
    <xf numFmtId="0" fontId="40" fillId="0" borderId="0" xfId="0" applyFont="1" applyAlignment="1">
      <alignment vertical="center"/>
    </xf>
    <xf numFmtId="0" fontId="43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0" fontId="43" fillId="0" borderId="0" xfId="0" applyFont="1"/>
    <xf numFmtId="0" fontId="40" fillId="0" borderId="0" xfId="0" applyFont="1" applyAlignment="1">
      <alignment vertical="center" wrapText="1"/>
    </xf>
    <xf numFmtId="0" fontId="40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5" fillId="8" borderId="41" xfId="0" applyFont="1" applyFill="1" applyBorder="1" applyAlignment="1">
      <alignment horizontal="center" vertical="center" wrapText="1"/>
    </xf>
    <xf numFmtId="0" fontId="45" fillId="8" borderId="41" xfId="0" applyFont="1" applyFill="1" applyBorder="1" applyAlignment="1">
      <alignment horizontal="center"/>
    </xf>
    <xf numFmtId="0" fontId="45" fillId="8" borderId="41" xfId="0" applyFont="1" applyFill="1" applyBorder="1" applyAlignment="1">
      <alignment horizontal="center"/>
    </xf>
    <xf numFmtId="0" fontId="45" fillId="8" borderId="41" xfId="0" applyFont="1" applyFill="1" applyBorder="1" applyAlignment="1">
      <alignment horizontal="center" vertical="center" wrapText="1"/>
    </xf>
    <xf numFmtId="0" fontId="46" fillId="8" borderId="41" xfId="0" applyFont="1" applyFill="1" applyBorder="1"/>
    <xf numFmtId="0" fontId="40" fillId="0" borderId="41" xfId="0" applyFont="1" applyBorder="1" applyAlignment="1">
      <alignment horizontal="center" vertical="center" wrapText="1"/>
    </xf>
    <xf numFmtId="166" fontId="40" fillId="0" borderId="41" xfId="0" applyNumberFormat="1" applyFont="1" applyBorder="1" applyAlignment="1">
      <alignment horizontal="center" vertical="center"/>
    </xf>
    <xf numFmtId="166" fontId="47" fillId="4" borderId="41" xfId="0" applyNumberFormat="1" applyFont="1" applyFill="1" applyBorder="1" applyAlignment="1">
      <alignment horizontal="center" vertical="center"/>
    </xf>
    <xf numFmtId="0" fontId="40" fillId="0" borderId="42" xfId="0" applyFont="1" applyBorder="1"/>
    <xf numFmtId="166" fontId="40" fillId="0" borderId="42" xfId="0" applyNumberFormat="1" applyFont="1" applyBorder="1" applyAlignment="1">
      <alignment horizontal="center" vertical="center"/>
    </xf>
    <xf numFmtId="0" fontId="40" fillId="0" borderId="41" xfId="2" applyFont="1" applyBorder="1" applyAlignment="1">
      <alignment horizontal="center" vertical="center" wrapText="1"/>
    </xf>
    <xf numFmtId="0" fontId="48" fillId="10" borderId="41" xfId="2" applyFont="1" applyFill="1" applyBorder="1" applyAlignment="1">
      <alignment vertical="center" wrapText="1"/>
    </xf>
    <xf numFmtId="0" fontId="40" fillId="0" borderId="41" xfId="2" applyFont="1" applyBorder="1" applyAlignment="1" applyProtection="1">
      <alignment horizontal="center" vertical="center" wrapText="1"/>
      <protection locked="0"/>
    </xf>
    <xf numFmtId="4" fontId="40" fillId="0" borderId="41" xfId="2" applyNumberFormat="1" applyFont="1" applyBorder="1" applyAlignment="1" applyProtection="1">
      <alignment horizontal="center" vertical="center" wrapText="1"/>
      <protection locked="0"/>
    </xf>
    <xf numFmtId="2" fontId="40" fillId="0" borderId="41" xfId="2" applyNumberFormat="1" applyFont="1" applyBorder="1" applyAlignment="1">
      <alignment horizontal="center" vertical="center" wrapText="1"/>
    </xf>
    <xf numFmtId="167" fontId="47" fillId="5" borderId="41" xfId="2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167" fontId="40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vertical="top"/>
    </xf>
    <xf numFmtId="0" fontId="43" fillId="0" borderId="0" xfId="0" applyFont="1" applyAlignment="1">
      <alignment horizontal="justify" vertical="center" wrapText="1"/>
    </xf>
    <xf numFmtId="0" fontId="40" fillId="0" borderId="0" xfId="0" applyFont="1" applyAlignment="1">
      <alignment horizontal="justify" vertical="center" wrapText="1"/>
    </xf>
    <xf numFmtId="0" fontId="51" fillId="0" borderId="0" xfId="0" applyFont="1"/>
    <xf numFmtId="0" fontId="51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167" fontId="43" fillId="0" borderId="0" xfId="0" applyNumberFormat="1" applyFont="1" applyAlignment="1">
      <alignment horizontal="center" vertical="center" wrapText="1"/>
    </xf>
    <xf numFmtId="0" fontId="47" fillId="6" borderId="41" xfId="0" applyFont="1" applyFill="1" applyBorder="1" applyAlignment="1">
      <alignment horizontal="center" vertical="center" wrapText="1"/>
    </xf>
    <xf numFmtId="0" fontId="40" fillId="7" borderId="41" xfId="0" applyFont="1" applyFill="1" applyBorder="1" applyAlignment="1">
      <alignment horizontal="center" vertical="center" wrapText="1"/>
    </xf>
    <xf numFmtId="0" fontId="40" fillId="3" borderId="4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D4FCA04F-C11D-48C0-8AB2-A8C58814BD5F}"/>
    <cellStyle name="Porcentual_3T_4 011_SEP_Actividad_Prioritaria_sept2004" xfId="1" xr:uid="{00000000-0005-0000-0000-000001000000}"/>
  </cellStyles>
  <dxfs count="29"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condense val="0"/>
        <extend val="0"/>
        <color indexed="63"/>
      </font>
      <fill>
        <patternFill>
          <bgColor indexed="63"/>
        </patternFill>
      </fill>
    </dxf>
    <dxf>
      <font>
        <condense val="0"/>
        <extend val="0"/>
        <color indexed="63"/>
      </font>
      <fill>
        <patternFill>
          <bgColor indexed="63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condense val="0"/>
        <extend val="0"/>
        <color indexed="63"/>
      </font>
      <fill>
        <patternFill>
          <bgColor indexed="63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condense val="0"/>
        <extend val="0"/>
        <color indexed="63"/>
      </font>
      <fill>
        <patternFill>
          <bgColor indexed="63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condense val="0"/>
        <extend val="0"/>
        <color indexed="63"/>
      </font>
      <fill>
        <patternFill>
          <bgColor indexed="63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condense val="0"/>
        <extend val="0"/>
        <color indexed="63"/>
      </font>
      <fill>
        <patternFill>
          <bgColor indexed="63"/>
        </patternFill>
      </fill>
    </dxf>
    <dxf>
      <font>
        <condense val="0"/>
        <extend val="0"/>
        <color indexed="63"/>
      </font>
      <fill>
        <patternFill>
          <bgColor indexed="63"/>
        </patternFill>
      </fill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63"/>
        </patternFill>
      </fill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33</xdr:row>
      <xdr:rowOff>85725</xdr:rowOff>
    </xdr:from>
    <xdr:to>
      <xdr:col>5</xdr:col>
      <xdr:colOff>371475</xdr:colOff>
      <xdr:row>40</xdr:row>
      <xdr:rowOff>9525</xdr:rowOff>
    </xdr:to>
    <xdr:grpSp>
      <xdr:nvGrpSpPr>
        <xdr:cNvPr id="43795" name="Group 60">
          <a:extLst>
            <a:ext uri="{FF2B5EF4-FFF2-40B4-BE49-F238E27FC236}">
              <a16:creationId xmlns:a16="http://schemas.microsoft.com/office/drawing/2014/main" id="{00000000-0008-0000-0000-000013AB0000}"/>
            </a:ext>
          </a:extLst>
        </xdr:cNvPr>
        <xdr:cNvGrpSpPr>
          <a:grpSpLocks/>
        </xdr:cNvGrpSpPr>
      </xdr:nvGrpSpPr>
      <xdr:grpSpPr bwMode="auto">
        <a:xfrm>
          <a:off x="3254375" y="6740525"/>
          <a:ext cx="2984500" cy="1079500"/>
          <a:chOff x="471" y="905"/>
          <a:chExt cx="290" cy="112"/>
        </a:xfrm>
      </xdr:grpSpPr>
      <xdr:grpSp>
        <xdr:nvGrpSpPr>
          <xdr:cNvPr id="43806" name="Group 33">
            <a:extLst>
              <a:ext uri="{FF2B5EF4-FFF2-40B4-BE49-F238E27FC236}">
                <a16:creationId xmlns:a16="http://schemas.microsoft.com/office/drawing/2014/main" id="{00000000-0008-0000-0000-00001EAB0000}"/>
              </a:ext>
            </a:extLst>
          </xdr:cNvPr>
          <xdr:cNvGrpSpPr>
            <a:grpSpLocks/>
          </xdr:cNvGrpSpPr>
        </xdr:nvGrpSpPr>
        <xdr:grpSpPr bwMode="auto">
          <a:xfrm>
            <a:off x="471" y="943"/>
            <a:ext cx="289" cy="35"/>
            <a:chOff x="6" y="829"/>
            <a:chExt cx="263" cy="35"/>
          </a:xfrm>
        </xdr:grpSpPr>
        <xdr:sp macro="" textlink="">
          <xdr:nvSpPr>
            <xdr:cNvPr id="4130" name="Text Box 34">
              <a:extLs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" y="829"/>
              <a:ext cx="78" cy="32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Preventivo</a:t>
              </a:r>
            </a:p>
          </xdr:txBody>
        </xdr:sp>
        <xdr:sp macro="" textlink="">
          <xdr:nvSpPr>
            <xdr:cNvPr id="4131" name="Text Box 35">
              <a:extLs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" y="829"/>
              <a:ext cx="185" cy="32"/>
            </a:xfrm>
            <a:prstGeom prst="rect">
              <a:avLst/>
            </a:prstGeom>
            <a:solidFill>
              <a:srgbClr val="80808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Mayor al 5% y hasta el 10% </a:t>
              </a:r>
            </a:p>
          </xdr:txBody>
        </xdr:sp>
      </xdr:grpSp>
      <xdr:grpSp>
        <xdr:nvGrpSpPr>
          <xdr:cNvPr id="43807" name="Group 36">
            <a:extLst>
              <a:ext uri="{FF2B5EF4-FFF2-40B4-BE49-F238E27FC236}">
                <a16:creationId xmlns:a16="http://schemas.microsoft.com/office/drawing/2014/main" id="{00000000-0008-0000-0000-00001FAB0000}"/>
              </a:ext>
            </a:extLst>
          </xdr:cNvPr>
          <xdr:cNvGrpSpPr>
            <a:grpSpLocks/>
          </xdr:cNvGrpSpPr>
        </xdr:nvGrpSpPr>
        <xdr:grpSpPr bwMode="auto">
          <a:xfrm>
            <a:off x="471" y="905"/>
            <a:ext cx="288" cy="35"/>
            <a:chOff x="6" y="790"/>
            <a:chExt cx="263" cy="35"/>
          </a:xfrm>
        </xdr:grpSpPr>
        <xdr:sp macro="" textlink="">
          <xdr:nvSpPr>
            <xdr:cNvPr id="4133" name="Text Box 37">
              <a:extLs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" y="790"/>
              <a:ext cx="185" cy="35"/>
            </a:xfrm>
            <a:prstGeom prst="rect">
              <a:avLst/>
            </a:prstGeom>
            <a:solidFill>
              <a:srgbClr val="333333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Mayor al 10%</a:t>
              </a:r>
            </a:p>
          </xdr:txBody>
        </xdr:sp>
        <xdr:sp macro="" textlink="">
          <xdr:nvSpPr>
            <xdr:cNvPr id="4134" name="Text Box 38">
              <a:extLs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" y="790"/>
              <a:ext cx="77" cy="3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Correctivo</a:t>
              </a:r>
            </a:p>
          </xdr:txBody>
        </xdr:sp>
      </xdr:grpSp>
      <xdr:grpSp>
        <xdr:nvGrpSpPr>
          <xdr:cNvPr id="43808" name="Group 53">
            <a:extLst>
              <a:ext uri="{FF2B5EF4-FFF2-40B4-BE49-F238E27FC236}">
                <a16:creationId xmlns:a16="http://schemas.microsoft.com/office/drawing/2014/main" id="{00000000-0008-0000-0000-000020AB0000}"/>
              </a:ext>
            </a:extLst>
          </xdr:cNvPr>
          <xdr:cNvGrpSpPr>
            <a:grpSpLocks/>
          </xdr:cNvGrpSpPr>
        </xdr:nvGrpSpPr>
        <xdr:grpSpPr bwMode="auto">
          <a:xfrm>
            <a:off x="472" y="982"/>
            <a:ext cx="289" cy="35"/>
            <a:chOff x="6" y="868"/>
            <a:chExt cx="264" cy="34"/>
          </a:xfrm>
        </xdr:grpSpPr>
        <xdr:sp macro="" textlink="">
          <xdr:nvSpPr>
            <xdr:cNvPr id="4150" name="Text Box 54">
              <a:extLs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" y="868"/>
              <a:ext cx="186" cy="34"/>
            </a:xfrm>
            <a:prstGeom prst="rect">
              <a:avLst/>
            </a:prstGeom>
            <a:solidFill>
              <a:srgbClr val="C0C0C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Menor al 5%  </a:t>
              </a:r>
            </a:p>
          </xdr:txBody>
        </xdr:sp>
        <xdr:sp macro="" textlink="">
          <xdr:nvSpPr>
            <xdr:cNvPr id="4151" name="Text Box 55">
              <a:extLs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" y="868"/>
              <a:ext cx="78" cy="3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Razonable</a:t>
              </a:r>
            </a:p>
          </xdr:txBody>
        </xdr:sp>
      </xdr:grpSp>
    </xdr:grpSp>
    <xdr:clientData/>
  </xdr:twoCellAnchor>
  <xdr:twoCellAnchor>
    <xdr:from>
      <xdr:col>0</xdr:col>
      <xdr:colOff>66675</xdr:colOff>
      <xdr:row>33</xdr:row>
      <xdr:rowOff>104775</xdr:rowOff>
    </xdr:from>
    <xdr:to>
      <xdr:col>1</xdr:col>
      <xdr:colOff>180975</xdr:colOff>
      <xdr:row>40</xdr:row>
      <xdr:rowOff>38100</xdr:rowOff>
    </xdr:to>
    <xdr:grpSp>
      <xdr:nvGrpSpPr>
        <xdr:cNvPr id="43796" name="Group 61">
          <a:extLst>
            <a:ext uri="{FF2B5EF4-FFF2-40B4-BE49-F238E27FC236}">
              <a16:creationId xmlns:a16="http://schemas.microsoft.com/office/drawing/2014/main" id="{00000000-0008-0000-0000-000014AB0000}"/>
            </a:ext>
          </a:extLst>
        </xdr:cNvPr>
        <xdr:cNvGrpSpPr>
          <a:grpSpLocks/>
        </xdr:cNvGrpSpPr>
      </xdr:nvGrpSpPr>
      <xdr:grpSpPr bwMode="auto">
        <a:xfrm>
          <a:off x="66675" y="6759575"/>
          <a:ext cx="2768600" cy="1089025"/>
          <a:chOff x="471" y="905"/>
          <a:chExt cx="290" cy="112"/>
        </a:xfrm>
      </xdr:grpSpPr>
      <xdr:grpSp>
        <xdr:nvGrpSpPr>
          <xdr:cNvPr id="43797" name="Group 62">
            <a:extLst>
              <a:ext uri="{FF2B5EF4-FFF2-40B4-BE49-F238E27FC236}">
                <a16:creationId xmlns:a16="http://schemas.microsoft.com/office/drawing/2014/main" id="{00000000-0008-0000-0000-000015AB0000}"/>
              </a:ext>
            </a:extLst>
          </xdr:cNvPr>
          <xdr:cNvGrpSpPr>
            <a:grpSpLocks/>
          </xdr:cNvGrpSpPr>
        </xdr:nvGrpSpPr>
        <xdr:grpSpPr bwMode="auto">
          <a:xfrm>
            <a:off x="471" y="943"/>
            <a:ext cx="289" cy="35"/>
            <a:chOff x="6" y="829"/>
            <a:chExt cx="263" cy="35"/>
          </a:xfrm>
        </xdr:grpSpPr>
        <xdr:sp macro="" textlink="">
          <xdr:nvSpPr>
            <xdr:cNvPr id="4159" name="Text Box 63">
              <a:extLs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" y="829"/>
              <a:ext cx="78" cy="3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Preventivo</a:t>
              </a:r>
            </a:p>
          </xdr:txBody>
        </xdr:sp>
        <xdr:sp macro="" textlink="">
          <xdr:nvSpPr>
            <xdr:cNvPr id="4160" name="Text Box 64">
              <a:extLs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" y="829"/>
              <a:ext cx="185" cy="33"/>
            </a:xfrm>
            <a:prstGeom prst="rect">
              <a:avLst/>
            </a:prstGeom>
            <a:solidFill>
              <a:srgbClr val="80808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Mayor al 5% y hasta el 10% </a:t>
              </a:r>
            </a:p>
          </xdr:txBody>
        </xdr:sp>
      </xdr:grpSp>
      <xdr:grpSp>
        <xdr:nvGrpSpPr>
          <xdr:cNvPr id="43798" name="Group 65">
            <a:extLst>
              <a:ext uri="{FF2B5EF4-FFF2-40B4-BE49-F238E27FC236}">
                <a16:creationId xmlns:a16="http://schemas.microsoft.com/office/drawing/2014/main" id="{00000000-0008-0000-0000-000016AB0000}"/>
              </a:ext>
            </a:extLst>
          </xdr:cNvPr>
          <xdr:cNvGrpSpPr>
            <a:grpSpLocks/>
          </xdr:cNvGrpSpPr>
        </xdr:nvGrpSpPr>
        <xdr:grpSpPr bwMode="auto">
          <a:xfrm>
            <a:off x="471" y="905"/>
            <a:ext cx="288" cy="35"/>
            <a:chOff x="6" y="790"/>
            <a:chExt cx="263" cy="35"/>
          </a:xfrm>
        </xdr:grpSpPr>
        <xdr:sp macro="" textlink="">
          <xdr:nvSpPr>
            <xdr:cNvPr id="4162" name="Text Box 66">
              <a:extLs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" y="790"/>
              <a:ext cx="185" cy="35"/>
            </a:xfrm>
            <a:prstGeom prst="rect">
              <a:avLst/>
            </a:prstGeom>
            <a:solidFill>
              <a:srgbClr val="333333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Mayor al 10%</a:t>
              </a:r>
            </a:p>
          </xdr:txBody>
        </xdr:sp>
        <xdr:sp macro="" textlink="">
          <xdr:nvSpPr>
            <xdr:cNvPr id="4163" name="Text Box 67">
              <a:extLs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" y="790"/>
              <a:ext cx="78" cy="3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Correctivo</a:t>
              </a:r>
            </a:p>
          </xdr:txBody>
        </xdr:sp>
      </xdr:grpSp>
      <xdr:grpSp>
        <xdr:nvGrpSpPr>
          <xdr:cNvPr id="43799" name="Group 68">
            <a:extLst>
              <a:ext uri="{FF2B5EF4-FFF2-40B4-BE49-F238E27FC236}">
                <a16:creationId xmlns:a16="http://schemas.microsoft.com/office/drawing/2014/main" id="{00000000-0008-0000-0000-000017AB0000}"/>
              </a:ext>
            </a:extLst>
          </xdr:cNvPr>
          <xdr:cNvGrpSpPr>
            <a:grpSpLocks/>
          </xdr:cNvGrpSpPr>
        </xdr:nvGrpSpPr>
        <xdr:grpSpPr bwMode="auto">
          <a:xfrm>
            <a:off x="472" y="982"/>
            <a:ext cx="289" cy="35"/>
            <a:chOff x="6" y="868"/>
            <a:chExt cx="264" cy="34"/>
          </a:xfrm>
        </xdr:grpSpPr>
        <xdr:sp macro="" textlink="">
          <xdr:nvSpPr>
            <xdr:cNvPr id="4165" name="Text Box 69">
              <a:extLs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" y="868"/>
              <a:ext cx="186" cy="34"/>
            </a:xfrm>
            <a:prstGeom prst="rect">
              <a:avLst/>
            </a:prstGeom>
            <a:solidFill>
              <a:srgbClr val="C0C0C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Menor al 5%  </a:t>
              </a:r>
            </a:p>
          </xdr:txBody>
        </xdr:sp>
        <xdr:sp macro="" textlink="">
          <xdr:nvSpPr>
            <xdr:cNvPr id="4166" name="Text Box 70">
              <a:extLs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" y="868"/>
              <a:ext cx="79" cy="3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Razonable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40</xdr:row>
      <xdr:rowOff>0</xdr:rowOff>
    </xdr:from>
    <xdr:to>
      <xdr:col>6</xdr:col>
      <xdr:colOff>323850</xdr:colOff>
      <xdr:row>46</xdr:row>
      <xdr:rowOff>95250</xdr:rowOff>
    </xdr:to>
    <xdr:grpSp>
      <xdr:nvGrpSpPr>
        <xdr:cNvPr id="44857" name="Group 1">
          <a:extLst>
            <a:ext uri="{FF2B5EF4-FFF2-40B4-BE49-F238E27FC236}">
              <a16:creationId xmlns:a16="http://schemas.microsoft.com/office/drawing/2014/main" id="{00000000-0008-0000-0100-000039AF0000}"/>
            </a:ext>
          </a:extLst>
        </xdr:cNvPr>
        <xdr:cNvGrpSpPr>
          <a:grpSpLocks/>
        </xdr:cNvGrpSpPr>
      </xdr:nvGrpSpPr>
      <xdr:grpSpPr bwMode="auto">
        <a:xfrm>
          <a:off x="921544" y="6881813"/>
          <a:ext cx="7546181" cy="1095375"/>
          <a:chOff x="97" y="21202"/>
          <a:chExt cx="635" cy="112"/>
        </a:xfrm>
      </xdr:grpSpPr>
      <xdr:grpSp>
        <xdr:nvGrpSpPr>
          <xdr:cNvPr id="44858" name="Group 2">
            <a:extLst>
              <a:ext uri="{FF2B5EF4-FFF2-40B4-BE49-F238E27FC236}">
                <a16:creationId xmlns:a16="http://schemas.microsoft.com/office/drawing/2014/main" id="{00000000-0008-0000-0100-00003AAF0000}"/>
              </a:ext>
            </a:extLst>
          </xdr:cNvPr>
          <xdr:cNvGrpSpPr>
            <a:grpSpLocks/>
          </xdr:cNvGrpSpPr>
        </xdr:nvGrpSpPr>
        <xdr:grpSpPr bwMode="auto">
          <a:xfrm>
            <a:off x="465" y="21202"/>
            <a:ext cx="267" cy="112"/>
            <a:chOff x="465" y="21202"/>
            <a:chExt cx="267" cy="112"/>
          </a:xfrm>
        </xdr:grpSpPr>
        <xdr:grpSp>
          <xdr:nvGrpSpPr>
            <xdr:cNvPr id="44869" name="Group 3">
              <a:extLst>
                <a:ext uri="{FF2B5EF4-FFF2-40B4-BE49-F238E27FC236}">
                  <a16:creationId xmlns:a16="http://schemas.microsoft.com/office/drawing/2014/main" id="{00000000-0008-0000-0100-000045A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65" y="21241"/>
              <a:ext cx="267" cy="35"/>
              <a:chOff x="6" y="829"/>
              <a:chExt cx="263" cy="35"/>
            </a:xfrm>
          </xdr:grpSpPr>
          <xdr:sp macro="" textlink="">
            <xdr:nvSpPr>
              <xdr:cNvPr id="39940" name="Text Box 4">
                <a:extLst>
                  <a:ext uri="{FF2B5EF4-FFF2-40B4-BE49-F238E27FC236}">
                    <a16:creationId xmlns:a16="http://schemas.microsoft.com/office/drawing/2014/main" id="{00000000-0008-0000-0100-0000049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" y="831"/>
                <a:ext cx="78" cy="3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s-MX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Preventivo</a:t>
                </a:r>
              </a:p>
            </xdr:txBody>
          </xdr:sp>
          <xdr:sp macro="" textlink="">
            <xdr:nvSpPr>
              <xdr:cNvPr id="39941" name="Text Box 5">
                <a:extLst>
                  <a:ext uri="{FF2B5EF4-FFF2-40B4-BE49-F238E27FC236}">
                    <a16:creationId xmlns:a16="http://schemas.microsoft.com/office/drawing/2014/main" id="{00000000-0008-0000-0100-0000059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4" y="831"/>
                <a:ext cx="185" cy="33"/>
              </a:xfrm>
              <a:prstGeom prst="rect">
                <a:avLst/>
              </a:prstGeom>
              <a:solidFill>
                <a:srgbClr val="808080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s-MX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Mayor al 5% y hasta el 10% </a:t>
                </a:r>
              </a:p>
            </xdr:txBody>
          </xdr:sp>
        </xdr:grpSp>
        <xdr:grpSp>
          <xdr:nvGrpSpPr>
            <xdr:cNvPr id="44870" name="Group 6">
              <a:extLst>
                <a:ext uri="{FF2B5EF4-FFF2-40B4-BE49-F238E27FC236}">
                  <a16:creationId xmlns:a16="http://schemas.microsoft.com/office/drawing/2014/main" id="{00000000-0008-0000-0100-000046A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65" y="21202"/>
              <a:ext cx="267" cy="35"/>
              <a:chOff x="6" y="790"/>
              <a:chExt cx="263" cy="35"/>
            </a:xfrm>
          </xdr:grpSpPr>
          <xdr:sp macro="" textlink="">
            <xdr:nvSpPr>
              <xdr:cNvPr id="39943" name="Text Box 7">
                <a:extLst>
                  <a:ext uri="{FF2B5EF4-FFF2-40B4-BE49-F238E27FC236}">
                    <a16:creationId xmlns:a16="http://schemas.microsoft.com/office/drawing/2014/main" id="{00000000-0008-0000-0100-0000079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4" y="790"/>
                <a:ext cx="185" cy="35"/>
              </a:xfrm>
              <a:prstGeom prst="rect">
                <a:avLst/>
              </a:prstGeom>
              <a:solidFill>
                <a:srgbClr val="333333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s-MX" sz="1000" b="1" i="0" u="none" strike="noStrike" baseline="0">
                    <a:solidFill>
                      <a:srgbClr val="FFFFFF"/>
                    </a:solidFill>
                    <a:latin typeface="Arial"/>
                    <a:cs typeface="Arial"/>
                  </a:rPr>
                  <a:t>Mayor al 10%</a:t>
                </a:r>
              </a:p>
            </xdr:txBody>
          </xdr:sp>
          <xdr:sp macro="" textlink="">
            <xdr:nvSpPr>
              <xdr:cNvPr id="39944" name="Text Box 8">
                <a:extLst>
                  <a:ext uri="{FF2B5EF4-FFF2-40B4-BE49-F238E27FC236}">
                    <a16:creationId xmlns:a16="http://schemas.microsoft.com/office/drawing/2014/main" id="{00000000-0008-0000-0100-0000089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" y="790"/>
                <a:ext cx="78" cy="35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s-MX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Correctivo</a:t>
                </a:r>
              </a:p>
            </xdr:txBody>
          </xdr:sp>
        </xdr:grpSp>
        <xdr:grpSp>
          <xdr:nvGrpSpPr>
            <xdr:cNvPr id="44871" name="Group 9">
              <a:extLst>
                <a:ext uri="{FF2B5EF4-FFF2-40B4-BE49-F238E27FC236}">
                  <a16:creationId xmlns:a16="http://schemas.microsoft.com/office/drawing/2014/main" id="{00000000-0008-0000-0100-000047A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65" y="21279"/>
              <a:ext cx="267" cy="35"/>
              <a:chOff x="6" y="868"/>
              <a:chExt cx="264" cy="34"/>
            </a:xfrm>
          </xdr:grpSpPr>
          <xdr:sp macro="" textlink="">
            <xdr:nvSpPr>
              <xdr:cNvPr id="39946" name="Text Box 10">
                <a:extLst>
                  <a:ext uri="{FF2B5EF4-FFF2-40B4-BE49-F238E27FC236}">
                    <a16:creationId xmlns:a16="http://schemas.microsoft.com/office/drawing/2014/main" id="{00000000-0008-0000-0100-00000A9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4" y="868"/>
                <a:ext cx="186" cy="34"/>
              </a:xfrm>
              <a:prstGeom prst="rect">
                <a:avLst/>
              </a:prstGeom>
              <a:solidFill>
                <a:srgbClr val="C0C0C0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s-MX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Menor al 5%  </a:t>
                </a:r>
              </a:p>
            </xdr:txBody>
          </xdr:sp>
          <xdr:sp macro="" textlink="">
            <xdr:nvSpPr>
              <xdr:cNvPr id="39947" name="Text Box 11">
                <a:extLst>
                  <a:ext uri="{FF2B5EF4-FFF2-40B4-BE49-F238E27FC236}">
                    <a16:creationId xmlns:a16="http://schemas.microsoft.com/office/drawing/2014/main" id="{00000000-0008-0000-0100-00000B9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" y="868"/>
                <a:ext cx="80" cy="34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s-MX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Razonable</a:t>
                </a:r>
              </a:p>
            </xdr:txBody>
          </xdr:sp>
        </xdr:grpSp>
      </xdr:grpSp>
      <xdr:grpSp>
        <xdr:nvGrpSpPr>
          <xdr:cNvPr id="44859" name="Group 12">
            <a:extLst>
              <a:ext uri="{FF2B5EF4-FFF2-40B4-BE49-F238E27FC236}">
                <a16:creationId xmlns:a16="http://schemas.microsoft.com/office/drawing/2014/main" id="{00000000-0008-0000-0100-00003BAF0000}"/>
              </a:ext>
            </a:extLst>
          </xdr:cNvPr>
          <xdr:cNvGrpSpPr>
            <a:grpSpLocks/>
          </xdr:cNvGrpSpPr>
        </xdr:nvGrpSpPr>
        <xdr:grpSpPr bwMode="auto">
          <a:xfrm>
            <a:off x="97" y="21202"/>
            <a:ext cx="267" cy="112"/>
            <a:chOff x="97" y="21202"/>
            <a:chExt cx="267" cy="112"/>
          </a:xfrm>
        </xdr:grpSpPr>
        <xdr:grpSp>
          <xdr:nvGrpSpPr>
            <xdr:cNvPr id="44860" name="Group 13">
              <a:extLst>
                <a:ext uri="{FF2B5EF4-FFF2-40B4-BE49-F238E27FC236}">
                  <a16:creationId xmlns:a16="http://schemas.microsoft.com/office/drawing/2014/main" id="{00000000-0008-0000-0100-00003CA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97" y="21241"/>
              <a:ext cx="267" cy="35"/>
              <a:chOff x="6" y="829"/>
              <a:chExt cx="263" cy="35"/>
            </a:xfrm>
          </xdr:grpSpPr>
          <xdr:sp macro="" textlink="">
            <xdr:nvSpPr>
              <xdr:cNvPr id="39950" name="Text Box 14">
                <a:extLst>
                  <a:ext uri="{FF2B5EF4-FFF2-40B4-BE49-F238E27FC236}">
                    <a16:creationId xmlns:a16="http://schemas.microsoft.com/office/drawing/2014/main" id="{00000000-0008-0000-0100-00000E9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" y="831"/>
                <a:ext cx="78" cy="3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s-MX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Preventivo</a:t>
                </a:r>
              </a:p>
            </xdr:txBody>
          </xdr:sp>
          <xdr:sp macro="" textlink="">
            <xdr:nvSpPr>
              <xdr:cNvPr id="39951" name="Text Box 15">
                <a:extLst>
                  <a:ext uri="{FF2B5EF4-FFF2-40B4-BE49-F238E27FC236}">
                    <a16:creationId xmlns:a16="http://schemas.microsoft.com/office/drawing/2014/main" id="{00000000-0008-0000-0100-00000F9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4" y="831"/>
                <a:ext cx="185" cy="33"/>
              </a:xfrm>
              <a:prstGeom prst="rect">
                <a:avLst/>
              </a:prstGeom>
              <a:solidFill>
                <a:srgbClr val="808080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s-MX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Mayor al 5% y hasta el 10% </a:t>
                </a:r>
              </a:p>
            </xdr:txBody>
          </xdr:sp>
        </xdr:grpSp>
        <xdr:grpSp>
          <xdr:nvGrpSpPr>
            <xdr:cNvPr id="44861" name="Group 16">
              <a:extLst>
                <a:ext uri="{FF2B5EF4-FFF2-40B4-BE49-F238E27FC236}">
                  <a16:creationId xmlns:a16="http://schemas.microsoft.com/office/drawing/2014/main" id="{00000000-0008-0000-0100-00003DA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97" y="21202"/>
              <a:ext cx="267" cy="35"/>
              <a:chOff x="6" y="790"/>
              <a:chExt cx="263" cy="35"/>
            </a:xfrm>
          </xdr:grpSpPr>
          <xdr:sp macro="" textlink="">
            <xdr:nvSpPr>
              <xdr:cNvPr id="39953" name="Text Box 17">
                <a:extLst>
                  <a:ext uri="{FF2B5EF4-FFF2-40B4-BE49-F238E27FC236}">
                    <a16:creationId xmlns:a16="http://schemas.microsoft.com/office/drawing/2014/main" id="{00000000-0008-0000-0100-0000119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4" y="790"/>
                <a:ext cx="185" cy="35"/>
              </a:xfrm>
              <a:prstGeom prst="rect">
                <a:avLst/>
              </a:prstGeom>
              <a:solidFill>
                <a:srgbClr val="333333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s-MX" sz="1000" b="1" i="0" u="none" strike="noStrike" baseline="0">
                    <a:solidFill>
                      <a:srgbClr val="FFFFFF"/>
                    </a:solidFill>
                    <a:latin typeface="Arial"/>
                    <a:cs typeface="Arial"/>
                  </a:rPr>
                  <a:t>Mayor al 10%</a:t>
                </a:r>
              </a:p>
            </xdr:txBody>
          </xdr:sp>
          <xdr:sp macro="" textlink="">
            <xdr:nvSpPr>
              <xdr:cNvPr id="39954" name="Text Box 18">
                <a:extLst>
                  <a:ext uri="{FF2B5EF4-FFF2-40B4-BE49-F238E27FC236}">
                    <a16:creationId xmlns:a16="http://schemas.microsoft.com/office/drawing/2014/main" id="{00000000-0008-0000-0100-0000129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" y="790"/>
                <a:ext cx="78" cy="35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s-MX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Correctivo</a:t>
                </a:r>
              </a:p>
            </xdr:txBody>
          </xdr:sp>
        </xdr:grpSp>
        <xdr:grpSp>
          <xdr:nvGrpSpPr>
            <xdr:cNvPr id="44862" name="Group 19">
              <a:extLst>
                <a:ext uri="{FF2B5EF4-FFF2-40B4-BE49-F238E27FC236}">
                  <a16:creationId xmlns:a16="http://schemas.microsoft.com/office/drawing/2014/main" id="{00000000-0008-0000-0100-00003EA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97" y="21279"/>
              <a:ext cx="267" cy="35"/>
              <a:chOff x="6" y="868"/>
              <a:chExt cx="264" cy="34"/>
            </a:xfrm>
          </xdr:grpSpPr>
          <xdr:sp macro="" textlink="">
            <xdr:nvSpPr>
              <xdr:cNvPr id="39956" name="Text Box 20">
                <a:extLst>
                  <a:ext uri="{FF2B5EF4-FFF2-40B4-BE49-F238E27FC236}">
                    <a16:creationId xmlns:a16="http://schemas.microsoft.com/office/drawing/2014/main" id="{00000000-0008-0000-0100-0000149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6" y="868"/>
                <a:ext cx="186" cy="34"/>
              </a:xfrm>
              <a:prstGeom prst="rect">
                <a:avLst/>
              </a:prstGeom>
              <a:solidFill>
                <a:srgbClr val="C0C0C0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s-MX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Menor al 5%  </a:t>
                </a:r>
              </a:p>
            </xdr:txBody>
          </xdr:sp>
          <xdr:sp macro="" textlink="">
            <xdr:nvSpPr>
              <xdr:cNvPr id="39957" name="Text Box 21">
                <a:extLst>
                  <a:ext uri="{FF2B5EF4-FFF2-40B4-BE49-F238E27FC236}">
                    <a16:creationId xmlns:a16="http://schemas.microsoft.com/office/drawing/2014/main" id="{00000000-0008-0000-0100-0000159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" y="868"/>
                <a:ext cx="80" cy="34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s-MX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Razonable</a:t>
                </a:r>
              </a:p>
            </xdr:txBody>
          </xdr:sp>
        </xdr:grp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31</xdr:row>
      <xdr:rowOff>66675</xdr:rowOff>
    </xdr:from>
    <xdr:to>
      <xdr:col>4</xdr:col>
      <xdr:colOff>9525</xdr:colOff>
      <xdr:row>38</xdr:row>
      <xdr:rowOff>0</xdr:rowOff>
    </xdr:to>
    <xdr:grpSp>
      <xdr:nvGrpSpPr>
        <xdr:cNvPr id="41841" name="Group 1">
          <a:extLst>
            <a:ext uri="{FF2B5EF4-FFF2-40B4-BE49-F238E27FC236}">
              <a16:creationId xmlns:a16="http://schemas.microsoft.com/office/drawing/2014/main" id="{00000000-0008-0000-0200-000071A30000}"/>
            </a:ext>
          </a:extLst>
        </xdr:cNvPr>
        <xdr:cNvGrpSpPr>
          <a:grpSpLocks/>
        </xdr:cNvGrpSpPr>
      </xdr:nvGrpSpPr>
      <xdr:grpSpPr bwMode="auto">
        <a:xfrm>
          <a:off x="180975" y="19105469"/>
          <a:ext cx="5823697" cy="1031502"/>
          <a:chOff x="18" y="7574"/>
          <a:chExt cx="492" cy="112"/>
        </a:xfrm>
      </xdr:grpSpPr>
      <xdr:grpSp>
        <xdr:nvGrpSpPr>
          <xdr:cNvPr id="41842" name="Group 2">
            <a:extLst>
              <a:ext uri="{FF2B5EF4-FFF2-40B4-BE49-F238E27FC236}">
                <a16:creationId xmlns:a16="http://schemas.microsoft.com/office/drawing/2014/main" id="{00000000-0008-0000-0200-000072A30000}"/>
              </a:ext>
            </a:extLst>
          </xdr:cNvPr>
          <xdr:cNvGrpSpPr>
            <a:grpSpLocks/>
          </xdr:cNvGrpSpPr>
        </xdr:nvGrpSpPr>
        <xdr:grpSpPr bwMode="auto">
          <a:xfrm>
            <a:off x="19" y="7613"/>
            <a:ext cx="491" cy="34"/>
            <a:chOff x="5" y="10160"/>
            <a:chExt cx="445" cy="34"/>
          </a:xfrm>
        </xdr:grpSpPr>
        <xdr:sp macro="" textlink="">
          <xdr:nvSpPr>
            <xdr:cNvPr id="40963" name="Text Box 3">
              <a:extLst>
                <a:ext uri="{FF2B5EF4-FFF2-40B4-BE49-F238E27FC236}">
                  <a16:creationId xmlns:a16="http://schemas.microsoft.com/office/drawing/2014/main" id="{00000000-0008-0000-0200-000003A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" y="10162"/>
              <a:ext cx="77" cy="3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Preventivo</a:t>
              </a:r>
            </a:p>
          </xdr:txBody>
        </xdr:sp>
        <xdr:sp macro="" textlink="">
          <xdr:nvSpPr>
            <xdr:cNvPr id="40964" name="Text Box 4">
              <a:extLst>
                <a:ext uri="{FF2B5EF4-FFF2-40B4-BE49-F238E27FC236}">
                  <a16:creationId xmlns:a16="http://schemas.microsoft.com/office/drawing/2014/main" id="{00000000-0008-0000-0200-000004A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1" y="10162"/>
              <a:ext cx="369" cy="31"/>
            </a:xfrm>
            <a:prstGeom prst="rect">
              <a:avLst/>
            </a:prstGeom>
            <a:solidFill>
              <a:srgbClr val="80808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Cumplimiento del 90% al 99% </a:t>
              </a:r>
            </a:p>
          </xdr:txBody>
        </xdr:sp>
      </xdr:grpSp>
      <xdr:grpSp>
        <xdr:nvGrpSpPr>
          <xdr:cNvPr id="41843" name="Group 5">
            <a:extLst>
              <a:ext uri="{FF2B5EF4-FFF2-40B4-BE49-F238E27FC236}">
                <a16:creationId xmlns:a16="http://schemas.microsoft.com/office/drawing/2014/main" id="{00000000-0008-0000-0200-000073A30000}"/>
              </a:ext>
            </a:extLst>
          </xdr:cNvPr>
          <xdr:cNvGrpSpPr>
            <a:grpSpLocks/>
          </xdr:cNvGrpSpPr>
        </xdr:nvGrpSpPr>
        <xdr:grpSpPr bwMode="auto">
          <a:xfrm>
            <a:off x="18" y="7652"/>
            <a:ext cx="491" cy="34"/>
            <a:chOff x="5" y="10201"/>
            <a:chExt cx="445" cy="34"/>
          </a:xfrm>
        </xdr:grpSpPr>
        <xdr:sp macro="" textlink="">
          <xdr:nvSpPr>
            <xdr:cNvPr id="40966" name="Text Box 6">
              <a:extLst>
                <a:ext uri="{FF2B5EF4-FFF2-40B4-BE49-F238E27FC236}">
                  <a16:creationId xmlns:a16="http://schemas.microsoft.com/office/drawing/2014/main" id="{00000000-0008-0000-0200-000006A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" y="10201"/>
              <a:ext cx="77" cy="3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Razonable</a:t>
              </a:r>
            </a:p>
          </xdr:txBody>
        </xdr:sp>
        <xdr:sp macro="" textlink="">
          <xdr:nvSpPr>
            <xdr:cNvPr id="40967" name="Text Box 7">
              <a:extLst>
                <a:ext uri="{FF2B5EF4-FFF2-40B4-BE49-F238E27FC236}">
                  <a16:creationId xmlns:a16="http://schemas.microsoft.com/office/drawing/2014/main" id="{00000000-0008-0000-0200-000007A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2" y="10201"/>
              <a:ext cx="368" cy="34"/>
            </a:xfrm>
            <a:prstGeom prst="rect">
              <a:avLst/>
            </a:prstGeom>
            <a:solidFill>
              <a:srgbClr val="C0C0C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Cumplimiento Igual o mayor al 100%  </a:t>
              </a:r>
            </a:p>
          </xdr:txBody>
        </xdr:sp>
      </xdr:grpSp>
      <xdr:grpSp>
        <xdr:nvGrpSpPr>
          <xdr:cNvPr id="41844" name="Group 8">
            <a:extLst>
              <a:ext uri="{FF2B5EF4-FFF2-40B4-BE49-F238E27FC236}">
                <a16:creationId xmlns:a16="http://schemas.microsoft.com/office/drawing/2014/main" id="{00000000-0008-0000-0200-000074A30000}"/>
              </a:ext>
            </a:extLst>
          </xdr:cNvPr>
          <xdr:cNvGrpSpPr>
            <a:grpSpLocks/>
          </xdr:cNvGrpSpPr>
        </xdr:nvGrpSpPr>
        <xdr:grpSpPr bwMode="auto">
          <a:xfrm>
            <a:off x="18" y="7574"/>
            <a:ext cx="491" cy="34"/>
            <a:chOff x="5" y="10123"/>
            <a:chExt cx="445" cy="34"/>
          </a:xfrm>
        </xdr:grpSpPr>
        <xdr:sp macro="" textlink="">
          <xdr:nvSpPr>
            <xdr:cNvPr id="40969" name="Text Box 9">
              <a:extLst>
                <a:ext uri="{FF2B5EF4-FFF2-40B4-BE49-F238E27FC236}">
                  <a16:creationId xmlns:a16="http://schemas.microsoft.com/office/drawing/2014/main" id="{00000000-0008-0000-0200-000009A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" y="10123"/>
              <a:ext cx="76" cy="3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MX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Correctivo</a:t>
              </a:r>
            </a:p>
          </xdr:txBody>
        </xdr:sp>
        <xdr:sp macro="" textlink="">
          <xdr:nvSpPr>
            <xdr:cNvPr id="40970" name="Text Box 10">
              <a:extLst>
                <a:ext uri="{FF2B5EF4-FFF2-40B4-BE49-F238E27FC236}">
                  <a16:creationId xmlns:a16="http://schemas.microsoft.com/office/drawing/2014/main" id="{00000000-0008-0000-0200-00000AA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1" y="10123"/>
              <a:ext cx="369" cy="34"/>
            </a:xfrm>
            <a:prstGeom prst="rect">
              <a:avLst/>
            </a:prstGeom>
            <a:solidFill>
              <a:srgbClr val="333333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MX" sz="1100" b="1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Cumplimiento Inferior al 90%</a:t>
              </a: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10</xdr:col>
      <xdr:colOff>333375</xdr:colOff>
      <xdr:row>66</xdr:row>
      <xdr:rowOff>0</xdr:rowOff>
    </xdr:to>
    <xdr:pic>
      <xdr:nvPicPr>
        <xdr:cNvPr id="37978" name="Picture 1">
          <a:extLst>
            <a:ext uri="{FF2B5EF4-FFF2-40B4-BE49-F238E27FC236}">
              <a16:creationId xmlns:a16="http://schemas.microsoft.com/office/drawing/2014/main" id="{00000000-0008-0000-0400-00005A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" y="1333500"/>
          <a:ext cx="6429375" cy="939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O43"/>
  <sheetViews>
    <sheetView showGridLines="0" zoomScale="75" workbookViewId="0">
      <selection activeCell="F11" sqref="F11"/>
    </sheetView>
  </sheetViews>
  <sheetFormatPr baseColWidth="10" defaultColWidth="7.85546875" defaultRowHeight="12.75" x14ac:dyDescent="0.2"/>
  <cols>
    <col min="1" max="1" width="39.7109375" customWidth="1"/>
    <col min="2" max="2" width="14.42578125" customWidth="1"/>
    <col min="3" max="3" width="14.28515625" customWidth="1"/>
    <col min="4" max="4" width="1" customWidth="1"/>
    <col min="5" max="5" width="18.42578125" customWidth="1"/>
    <col min="6" max="6" width="14.42578125" customWidth="1"/>
    <col min="7" max="7" width="17.85546875" customWidth="1"/>
    <col min="8" max="8" width="15.7109375" customWidth="1"/>
    <col min="9" max="10" width="11.42578125" customWidth="1"/>
    <col min="11" max="11" width="1" customWidth="1"/>
    <col min="12" max="12" width="15.7109375" customWidth="1"/>
  </cols>
  <sheetData>
    <row r="1" spans="1:15" ht="22.5" customHeight="1" x14ac:dyDescent="0.2">
      <c r="A1" s="214" t="s">
        <v>163</v>
      </c>
      <c r="B1" s="215"/>
      <c r="C1" s="215"/>
      <c r="D1" s="215"/>
      <c r="E1" s="215"/>
      <c r="F1" s="215"/>
      <c r="G1" s="215"/>
      <c r="H1" s="215"/>
      <c r="I1" s="215"/>
      <c r="J1" s="215"/>
      <c r="K1" s="13"/>
      <c r="L1" s="12"/>
      <c r="O1" s="14"/>
    </row>
    <row r="2" spans="1:15" ht="29.25" customHeight="1" x14ac:dyDescent="0.2">
      <c r="A2" s="132" t="s">
        <v>125</v>
      </c>
      <c r="B2" s="13"/>
      <c r="C2" s="13"/>
      <c r="D2" s="13"/>
      <c r="E2" s="13"/>
      <c r="F2" s="13"/>
      <c r="G2" s="12"/>
      <c r="H2" s="12"/>
      <c r="I2" s="12"/>
      <c r="J2" s="12"/>
      <c r="K2" s="13"/>
      <c r="L2" s="12"/>
    </row>
    <row r="3" spans="1:15" ht="13.5" x14ac:dyDescent="0.2">
      <c r="A3" s="15" t="s">
        <v>25</v>
      </c>
      <c r="B3" s="16"/>
      <c r="C3" s="16"/>
      <c r="D3" s="16"/>
      <c r="E3" s="16"/>
      <c r="F3" s="16"/>
      <c r="G3" s="12"/>
      <c r="H3" s="12"/>
      <c r="I3" s="12"/>
      <c r="J3" s="12"/>
      <c r="K3" s="16"/>
      <c r="L3" s="12"/>
    </row>
    <row r="4" spans="1:15" ht="13.5" thickBot="1" x14ac:dyDescent="0.25">
      <c r="A4" s="32"/>
      <c r="C4" s="17"/>
      <c r="D4" s="17"/>
      <c r="E4" s="18"/>
      <c r="F4" s="18"/>
      <c r="K4" s="17"/>
    </row>
    <row r="5" spans="1:15" ht="17.25" customHeight="1" x14ac:dyDescent="0.25">
      <c r="A5" s="226" t="s">
        <v>35</v>
      </c>
      <c r="B5" s="216" t="s">
        <v>1</v>
      </c>
      <c r="C5" s="217"/>
      <c r="D5" s="159"/>
      <c r="E5" s="222" t="s">
        <v>120</v>
      </c>
      <c r="F5" s="223"/>
      <c r="G5" s="160" t="s">
        <v>29</v>
      </c>
      <c r="H5" s="161"/>
      <c r="I5" s="216" t="s">
        <v>30</v>
      </c>
      <c r="J5" s="217"/>
      <c r="K5" s="176"/>
      <c r="L5" s="162" t="s">
        <v>114</v>
      </c>
    </row>
    <row r="6" spans="1:15" ht="15.75" customHeight="1" thickBot="1" x14ac:dyDescent="0.25">
      <c r="A6" s="227"/>
      <c r="B6" s="220"/>
      <c r="C6" s="221"/>
      <c r="D6" s="159"/>
      <c r="E6" s="224"/>
      <c r="F6" s="225"/>
      <c r="G6" s="229" t="s">
        <v>34</v>
      </c>
      <c r="H6" s="230"/>
      <c r="I6" s="218"/>
      <c r="J6" s="219"/>
      <c r="K6" s="176"/>
      <c r="L6" s="163" t="s">
        <v>2</v>
      </c>
    </row>
    <row r="7" spans="1:15" ht="17.25" customHeight="1" thickBot="1" x14ac:dyDescent="0.25">
      <c r="A7" s="227"/>
      <c r="B7" s="164" t="s">
        <v>3</v>
      </c>
      <c r="C7" s="165" t="s">
        <v>4</v>
      </c>
      <c r="D7" s="166"/>
      <c r="E7" s="167" t="s">
        <v>5</v>
      </c>
      <c r="F7" s="165" t="s">
        <v>6</v>
      </c>
      <c r="G7" s="167" t="s">
        <v>15</v>
      </c>
      <c r="H7" s="165" t="s">
        <v>16</v>
      </c>
      <c r="I7" s="168" t="s">
        <v>12</v>
      </c>
      <c r="J7" s="169" t="s">
        <v>14</v>
      </c>
      <c r="K7" s="176"/>
      <c r="L7" s="170" t="s">
        <v>4</v>
      </c>
    </row>
    <row r="8" spans="1:15" ht="13.5" thickBot="1" x14ac:dyDescent="0.25">
      <c r="A8" s="228"/>
      <c r="B8" s="171" t="s">
        <v>7</v>
      </c>
      <c r="C8" s="172" t="s">
        <v>8</v>
      </c>
      <c r="D8" s="166"/>
      <c r="E8" s="171" t="s">
        <v>9</v>
      </c>
      <c r="F8" s="172" t="s">
        <v>10</v>
      </c>
      <c r="G8" s="172" t="s">
        <v>115</v>
      </c>
      <c r="H8" s="172" t="s">
        <v>116</v>
      </c>
      <c r="I8" s="173" t="s">
        <v>13</v>
      </c>
      <c r="J8" s="174" t="s">
        <v>13</v>
      </c>
      <c r="K8" s="177"/>
      <c r="L8" s="175" t="s">
        <v>117</v>
      </c>
    </row>
    <row r="9" spans="1:15" x14ac:dyDescent="0.2">
      <c r="A9" s="43"/>
      <c r="B9" s="19"/>
      <c r="C9" s="19"/>
      <c r="D9" s="20"/>
      <c r="E9" s="19"/>
      <c r="F9" s="21"/>
      <c r="G9" s="22"/>
      <c r="H9" s="23"/>
      <c r="I9" s="24"/>
      <c r="J9" s="25"/>
      <c r="K9" s="20"/>
      <c r="L9" s="22"/>
    </row>
    <row r="10" spans="1:15" ht="15.75" x14ac:dyDescent="0.2">
      <c r="A10" s="60" t="s">
        <v>41</v>
      </c>
      <c r="B10" s="96">
        <f>+SUM(B11:B14)</f>
        <v>422</v>
      </c>
      <c r="C10" s="96">
        <f>+SUM(C11:C14)</f>
        <v>422</v>
      </c>
      <c r="D10" s="96"/>
      <c r="E10" s="96">
        <f>+SUM(E11:E14)</f>
        <v>235.5</v>
      </c>
      <c r="F10" s="96">
        <f>+SUM(F11:F14)</f>
        <v>197.8</v>
      </c>
      <c r="G10" s="97">
        <f>+F10-E10</f>
        <v>-37.699999999999989</v>
      </c>
      <c r="H10" s="98">
        <f>+(G10/E10)*100</f>
        <v>-16.008492569002119</v>
      </c>
      <c r="I10" s="49">
        <f t="shared" ref="I10:I27" si="0">+H10</f>
        <v>-16.008492569002119</v>
      </c>
      <c r="J10" s="46">
        <f t="shared" ref="J10:J21" si="1">+H10</f>
        <v>-16.008492569002119</v>
      </c>
      <c r="K10" s="50"/>
      <c r="L10" s="138">
        <f>+(F10/C10)*100</f>
        <v>46.872037914691944</v>
      </c>
      <c r="N10" s="27"/>
    </row>
    <row r="11" spans="1:15" ht="15" x14ac:dyDescent="0.2">
      <c r="A11" s="100" t="s">
        <v>36</v>
      </c>
      <c r="B11" s="74">
        <v>332.5</v>
      </c>
      <c r="C11" s="74">
        <v>332.5</v>
      </c>
      <c r="D11" s="75"/>
      <c r="E11" s="74">
        <v>185.1</v>
      </c>
      <c r="F11" s="74">
        <v>166.4</v>
      </c>
      <c r="G11" s="147">
        <f t="shared" ref="G11:G27" si="2">+F11-E11</f>
        <v>-18.699999999999989</v>
      </c>
      <c r="H11" s="45">
        <f t="shared" ref="H11:H27" si="3">+(G11/E11)*100</f>
        <v>-10.102647217720145</v>
      </c>
      <c r="I11" s="49">
        <f t="shared" si="0"/>
        <v>-10.102647217720145</v>
      </c>
      <c r="J11" s="46">
        <f t="shared" si="1"/>
        <v>-10.102647217720145</v>
      </c>
      <c r="K11" s="51"/>
      <c r="L11" s="139">
        <f t="shared" ref="L11:L27" si="4">+(F11/C11)*100</f>
        <v>50.045112781954892</v>
      </c>
      <c r="M11" s="26"/>
      <c r="N11" s="27"/>
    </row>
    <row r="12" spans="1:15" ht="15" x14ac:dyDescent="0.2">
      <c r="A12" s="100" t="s">
        <v>37</v>
      </c>
      <c r="B12" s="74">
        <v>10</v>
      </c>
      <c r="C12" s="74">
        <v>13</v>
      </c>
      <c r="D12" s="75"/>
      <c r="E12" s="74">
        <v>9.9</v>
      </c>
      <c r="F12" s="74">
        <v>6.3</v>
      </c>
      <c r="G12" s="147">
        <f t="shared" si="2"/>
        <v>-3.6000000000000005</v>
      </c>
      <c r="H12" s="45">
        <f t="shared" si="3"/>
        <v>-36.363636363636367</v>
      </c>
      <c r="I12" s="49">
        <f t="shared" si="0"/>
        <v>-36.363636363636367</v>
      </c>
      <c r="J12" s="46">
        <f t="shared" si="1"/>
        <v>-36.363636363636367</v>
      </c>
      <c r="K12" s="51"/>
      <c r="L12" s="139">
        <f t="shared" si="4"/>
        <v>48.46153846153846</v>
      </c>
      <c r="M12" s="27"/>
      <c r="N12" s="27"/>
    </row>
    <row r="13" spans="1:15" ht="15" x14ac:dyDescent="0.2">
      <c r="A13" s="100" t="s">
        <v>38</v>
      </c>
      <c r="B13" s="74">
        <v>70.400000000000006</v>
      </c>
      <c r="C13" s="74">
        <v>67.400000000000006</v>
      </c>
      <c r="D13" s="75"/>
      <c r="E13" s="74">
        <v>37.200000000000003</v>
      </c>
      <c r="F13" s="74">
        <v>21.2</v>
      </c>
      <c r="G13" s="147">
        <f t="shared" si="2"/>
        <v>-16.000000000000004</v>
      </c>
      <c r="H13" s="45">
        <f t="shared" si="3"/>
        <v>-43.010752688172047</v>
      </c>
      <c r="I13" s="49">
        <f t="shared" si="0"/>
        <v>-43.010752688172047</v>
      </c>
      <c r="J13" s="46">
        <f t="shared" si="1"/>
        <v>-43.010752688172047</v>
      </c>
      <c r="K13" s="51"/>
      <c r="L13" s="139">
        <f t="shared" si="4"/>
        <v>31.454005934718097</v>
      </c>
      <c r="M13" s="27"/>
      <c r="N13" s="27"/>
    </row>
    <row r="14" spans="1:15" ht="15" x14ac:dyDescent="0.2">
      <c r="A14" s="100" t="s">
        <v>44</v>
      </c>
      <c r="B14" s="74">
        <v>9.1</v>
      </c>
      <c r="C14" s="74">
        <v>9.1</v>
      </c>
      <c r="D14" s="75"/>
      <c r="E14" s="74">
        <v>3.3</v>
      </c>
      <c r="F14" s="74">
        <v>3.9</v>
      </c>
      <c r="G14" s="147">
        <f t="shared" si="2"/>
        <v>0.60000000000000009</v>
      </c>
      <c r="H14" s="45">
        <f t="shared" si="3"/>
        <v>18.181818181818183</v>
      </c>
      <c r="I14" s="49">
        <f t="shared" si="0"/>
        <v>18.181818181818183</v>
      </c>
      <c r="J14" s="46">
        <f>+H14</f>
        <v>18.181818181818183</v>
      </c>
      <c r="K14" s="51"/>
      <c r="L14" s="139">
        <f t="shared" si="4"/>
        <v>42.857142857142861</v>
      </c>
      <c r="M14" s="27"/>
      <c r="N14" s="27"/>
    </row>
    <row r="15" spans="1:15" ht="21" customHeight="1" x14ac:dyDescent="0.2">
      <c r="A15" s="44"/>
      <c r="B15" s="74"/>
      <c r="C15" s="74"/>
      <c r="D15" s="75"/>
      <c r="E15" s="74"/>
      <c r="F15" s="74"/>
      <c r="G15" s="97"/>
      <c r="H15" s="45"/>
      <c r="I15" s="49"/>
      <c r="J15" s="46"/>
      <c r="K15" s="51"/>
      <c r="L15" s="139"/>
      <c r="N15" s="27"/>
    </row>
    <row r="16" spans="1:15" ht="15.75" x14ac:dyDescent="0.2">
      <c r="A16" s="60" t="s">
        <v>42</v>
      </c>
      <c r="B16" s="99">
        <f>+SUM(B17+B21)</f>
        <v>0</v>
      </c>
      <c r="C16" s="99">
        <f>+SUM(C17+C21)</f>
        <v>0</v>
      </c>
      <c r="D16" s="99">
        <f>+SUM(D17+D21)</f>
        <v>0</v>
      </c>
      <c r="E16" s="99">
        <f>+SUM(E17+E21)</f>
        <v>0</v>
      </c>
      <c r="F16" s="99">
        <f>+SUM(F17+F21)</f>
        <v>0</v>
      </c>
      <c r="G16" s="97">
        <f t="shared" si="2"/>
        <v>0</v>
      </c>
      <c r="H16" s="98">
        <v>0</v>
      </c>
      <c r="I16" s="49">
        <f t="shared" si="0"/>
        <v>0</v>
      </c>
      <c r="J16" s="46">
        <f t="shared" si="1"/>
        <v>0</v>
      </c>
      <c r="K16" s="51"/>
      <c r="L16" s="54">
        <v>0</v>
      </c>
      <c r="N16" s="27"/>
    </row>
    <row r="17" spans="1:14" ht="15.75" x14ac:dyDescent="0.2">
      <c r="A17" s="44" t="s">
        <v>54</v>
      </c>
      <c r="B17" s="99">
        <f>+SUM(B18:B20)</f>
        <v>0</v>
      </c>
      <c r="C17" s="99">
        <f>+SUM(C18:C20)</f>
        <v>0</v>
      </c>
      <c r="D17" s="99"/>
      <c r="E17" s="99">
        <f>+SUM(E18:E20)</f>
        <v>0</v>
      </c>
      <c r="F17" s="99">
        <f>+SUM(F18:F20)</f>
        <v>0</v>
      </c>
      <c r="G17" s="97">
        <f t="shared" si="2"/>
        <v>0</v>
      </c>
      <c r="H17" s="98">
        <v>0</v>
      </c>
      <c r="I17" s="49">
        <f t="shared" si="0"/>
        <v>0</v>
      </c>
      <c r="J17" s="46">
        <f t="shared" si="1"/>
        <v>0</v>
      </c>
      <c r="K17" s="51"/>
      <c r="L17" s="54">
        <v>0</v>
      </c>
      <c r="N17" s="27"/>
    </row>
    <row r="18" spans="1:14" ht="15" x14ac:dyDescent="0.2">
      <c r="A18" s="100" t="s">
        <v>39</v>
      </c>
      <c r="B18" s="112">
        <v>0</v>
      </c>
      <c r="C18" s="112">
        <v>0</v>
      </c>
      <c r="D18" s="75"/>
      <c r="E18" s="74">
        <v>0</v>
      </c>
      <c r="F18" s="74">
        <v>0</v>
      </c>
      <c r="G18" s="147">
        <f t="shared" si="2"/>
        <v>0</v>
      </c>
      <c r="H18" s="45">
        <v>0</v>
      </c>
      <c r="I18" s="49">
        <f t="shared" si="0"/>
        <v>0</v>
      </c>
      <c r="J18" s="46">
        <f t="shared" si="1"/>
        <v>0</v>
      </c>
      <c r="K18" s="51"/>
      <c r="L18" s="139">
        <v>0</v>
      </c>
      <c r="M18" s="27"/>
      <c r="N18" s="27"/>
    </row>
    <row r="19" spans="1:14" ht="15" x14ac:dyDescent="0.2">
      <c r="A19" s="100" t="s">
        <v>40</v>
      </c>
      <c r="B19" s="112">
        <v>0</v>
      </c>
      <c r="C19" s="112">
        <v>0</v>
      </c>
      <c r="D19" s="75"/>
      <c r="E19" s="74">
        <v>0</v>
      </c>
      <c r="F19" s="74">
        <v>0</v>
      </c>
      <c r="G19" s="147">
        <f t="shared" si="2"/>
        <v>0</v>
      </c>
      <c r="H19" s="45">
        <v>0</v>
      </c>
      <c r="I19" s="49">
        <f t="shared" si="0"/>
        <v>0</v>
      </c>
      <c r="J19" s="46">
        <f t="shared" si="1"/>
        <v>0</v>
      </c>
      <c r="K19" s="51">
        <v>0</v>
      </c>
      <c r="L19" s="139">
        <v>0</v>
      </c>
      <c r="M19" s="27"/>
      <c r="N19" s="27"/>
    </row>
    <row r="20" spans="1:14" ht="15" x14ac:dyDescent="0.2">
      <c r="A20" s="100" t="s">
        <v>44</v>
      </c>
      <c r="B20" s="112">
        <v>0</v>
      </c>
      <c r="C20" s="74">
        <v>0</v>
      </c>
      <c r="D20" s="75"/>
      <c r="E20" s="74">
        <v>0</v>
      </c>
      <c r="F20" s="74">
        <v>0</v>
      </c>
      <c r="G20" s="147">
        <f t="shared" si="2"/>
        <v>0</v>
      </c>
      <c r="H20" s="45">
        <v>0</v>
      </c>
      <c r="I20" s="49">
        <f t="shared" si="0"/>
        <v>0</v>
      </c>
      <c r="J20" s="46"/>
      <c r="K20" s="51"/>
      <c r="L20" s="139">
        <v>0</v>
      </c>
      <c r="M20" s="27"/>
      <c r="N20" s="27"/>
    </row>
    <row r="21" spans="1:14" s="145" customFormat="1" ht="24.75" customHeight="1" x14ac:dyDescent="0.2">
      <c r="A21" s="141" t="s">
        <v>55</v>
      </c>
      <c r="B21" s="142"/>
      <c r="C21" s="143"/>
      <c r="D21" s="144"/>
      <c r="E21" s="143"/>
      <c r="F21" s="143"/>
      <c r="G21" s="147"/>
      <c r="H21" s="98"/>
      <c r="I21" s="49">
        <f t="shared" si="0"/>
        <v>0</v>
      </c>
      <c r="J21" s="46">
        <f t="shared" si="1"/>
        <v>0</v>
      </c>
      <c r="K21" s="51"/>
      <c r="L21" s="54"/>
      <c r="N21" s="146"/>
    </row>
    <row r="22" spans="1:14" ht="14.25" customHeight="1" x14ac:dyDescent="0.2">
      <c r="A22" s="44"/>
      <c r="B22" s="74"/>
      <c r="C22" s="74"/>
      <c r="D22" s="75"/>
      <c r="E22" s="74"/>
      <c r="F22" s="74"/>
      <c r="G22" s="97"/>
      <c r="H22" s="45"/>
      <c r="I22" s="49"/>
      <c r="J22" s="46"/>
      <c r="K22" s="51"/>
      <c r="L22" s="139"/>
      <c r="N22" s="27"/>
    </row>
    <row r="23" spans="1:14" ht="15.75" x14ac:dyDescent="0.2">
      <c r="A23" s="60" t="s">
        <v>43</v>
      </c>
      <c r="B23" s="101">
        <f>+SUM(B24:B25)</f>
        <v>0</v>
      </c>
      <c r="C23" s="101">
        <f>+SUM(C24:C25)</f>
        <v>0</v>
      </c>
      <c r="D23" s="101"/>
      <c r="E23" s="101">
        <f>+SUM(E24:E25)</f>
        <v>0</v>
      </c>
      <c r="F23" s="101">
        <f>+SUM(F24:F25)</f>
        <v>14.4</v>
      </c>
      <c r="G23" s="97">
        <f t="shared" si="2"/>
        <v>14.4</v>
      </c>
      <c r="H23" s="98">
        <v>0</v>
      </c>
      <c r="I23" s="49">
        <f t="shared" si="0"/>
        <v>0</v>
      </c>
      <c r="J23" s="46">
        <f>+H23</f>
        <v>0</v>
      </c>
      <c r="K23" s="51"/>
      <c r="L23" s="54">
        <v>0</v>
      </c>
      <c r="N23" s="27"/>
    </row>
    <row r="24" spans="1:14" ht="15" x14ac:dyDescent="0.2">
      <c r="A24" s="100" t="s">
        <v>45</v>
      </c>
      <c r="B24" s="74"/>
      <c r="C24" s="74"/>
      <c r="D24" s="75"/>
      <c r="E24" s="74">
        <v>0</v>
      </c>
      <c r="F24" s="74">
        <v>8</v>
      </c>
      <c r="G24" s="147">
        <f t="shared" si="2"/>
        <v>8</v>
      </c>
      <c r="H24" s="45">
        <v>0</v>
      </c>
      <c r="I24" s="49">
        <f t="shared" si="0"/>
        <v>0</v>
      </c>
      <c r="J24" s="46">
        <f>+H24</f>
        <v>0</v>
      </c>
      <c r="K24" s="51"/>
      <c r="L24" s="139">
        <v>0</v>
      </c>
      <c r="M24" s="26"/>
      <c r="N24" s="27"/>
    </row>
    <row r="25" spans="1:14" ht="15" x14ac:dyDescent="0.2">
      <c r="A25" s="100" t="s">
        <v>46</v>
      </c>
      <c r="B25" s="74"/>
      <c r="C25" s="74"/>
      <c r="D25" s="75"/>
      <c r="E25" s="74">
        <v>0</v>
      </c>
      <c r="F25" s="74">
        <v>6.4</v>
      </c>
      <c r="G25" s="147">
        <f t="shared" si="2"/>
        <v>6.4</v>
      </c>
      <c r="H25" s="45">
        <v>0</v>
      </c>
      <c r="I25" s="49">
        <f t="shared" si="0"/>
        <v>0</v>
      </c>
      <c r="J25" s="46">
        <f>+H25</f>
        <v>0</v>
      </c>
      <c r="K25" s="51"/>
      <c r="L25" s="139">
        <v>0</v>
      </c>
      <c r="M25" s="27"/>
      <c r="N25" s="27"/>
    </row>
    <row r="26" spans="1:14" ht="16.5" thickBot="1" x14ac:dyDescent="0.25">
      <c r="A26" s="43"/>
      <c r="B26" s="47"/>
      <c r="C26" s="47"/>
      <c r="D26" s="48"/>
      <c r="E26" s="47"/>
      <c r="F26" s="47"/>
      <c r="G26" s="97"/>
      <c r="H26" s="52"/>
      <c r="I26" s="49"/>
      <c r="J26" s="46"/>
      <c r="K26" s="50"/>
      <c r="L26" s="140"/>
      <c r="N26" s="27"/>
    </row>
    <row r="27" spans="1:14" ht="19.7" customHeight="1" thickTop="1" thickBot="1" x14ac:dyDescent="0.25">
      <c r="A27" s="53" t="s">
        <v>47</v>
      </c>
      <c r="B27" s="28">
        <f>+B10+B16+B23</f>
        <v>422</v>
      </c>
      <c r="C27" s="29">
        <f>+C10+C16+C23</f>
        <v>422</v>
      </c>
      <c r="D27" s="54"/>
      <c r="E27" s="29">
        <f>+E10+E16+E23</f>
        <v>235.5</v>
      </c>
      <c r="F27" s="29">
        <f>+F10+F16+F23</f>
        <v>212.20000000000002</v>
      </c>
      <c r="G27" s="29">
        <f t="shared" si="2"/>
        <v>-23.299999999999983</v>
      </c>
      <c r="H27" s="29">
        <f t="shared" si="3"/>
        <v>-9.8938428874734523</v>
      </c>
      <c r="I27" s="55">
        <f t="shared" si="0"/>
        <v>-9.8938428874734523</v>
      </c>
      <c r="J27" s="31">
        <f>+H27</f>
        <v>-9.8938428874734523</v>
      </c>
      <c r="K27" s="30"/>
      <c r="L27" s="29">
        <f t="shared" si="4"/>
        <v>50.284360189573462</v>
      </c>
      <c r="N27" s="27"/>
    </row>
    <row r="28" spans="1:14" x14ac:dyDescent="0.2">
      <c r="A28" s="32" t="s">
        <v>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4" x14ac:dyDescent="0.2">
      <c r="A29" s="7" t="s">
        <v>57</v>
      </c>
      <c r="B29" s="1"/>
      <c r="C29" s="3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4" ht="7.5" customHeight="1" x14ac:dyDescent="0.2">
      <c r="A30" s="57"/>
      <c r="B30" s="56"/>
      <c r="C30" s="56"/>
      <c r="D30" s="56"/>
      <c r="E30" s="56"/>
      <c r="F30" s="56"/>
      <c r="G30" s="56"/>
      <c r="H30" s="56"/>
      <c r="I30" s="56"/>
      <c r="J30" s="56"/>
      <c r="K30" s="1"/>
      <c r="L30" s="1"/>
    </row>
    <row r="31" spans="1:14" ht="1.5" customHeight="1" x14ac:dyDescent="0.2">
      <c r="A31" s="57"/>
      <c r="B31" s="5"/>
      <c r="C31" s="5"/>
      <c r="D31" s="5"/>
      <c r="E31" s="5"/>
      <c r="F31" s="5"/>
    </row>
    <row r="32" spans="1:14" ht="15" customHeight="1" x14ac:dyDescent="0.2">
      <c r="A32" s="9" t="s">
        <v>24</v>
      </c>
      <c r="B32" s="5"/>
      <c r="C32" s="5"/>
      <c r="D32" s="5"/>
      <c r="E32" s="5"/>
      <c r="F32" s="5"/>
    </row>
    <row r="33" spans="1:6" ht="19.5" customHeight="1" x14ac:dyDescent="0.2">
      <c r="A33" s="33" t="s">
        <v>22</v>
      </c>
      <c r="C33" s="6" t="s">
        <v>23</v>
      </c>
    </row>
    <row r="34" spans="1:6" x14ac:dyDescent="0.2">
      <c r="A34" s="2"/>
    </row>
    <row r="37" spans="1:6" x14ac:dyDescent="0.2">
      <c r="A37" s="2"/>
    </row>
    <row r="38" spans="1:6" x14ac:dyDescent="0.2">
      <c r="A38" s="2"/>
    </row>
    <row r="39" spans="1:6" x14ac:dyDescent="0.2">
      <c r="A39" s="2"/>
    </row>
    <row r="40" spans="1:6" x14ac:dyDescent="0.2">
      <c r="A40" s="2"/>
    </row>
    <row r="41" spans="1:6" x14ac:dyDescent="0.2">
      <c r="A41" t="s">
        <v>11</v>
      </c>
    </row>
    <row r="43" spans="1:6" x14ac:dyDescent="0.2">
      <c r="F43" s="34"/>
    </row>
  </sheetData>
  <sheetProtection selectLockedCells="1"/>
  <mergeCells count="6">
    <mergeCell ref="A1:J1"/>
    <mergeCell ref="I5:J6"/>
    <mergeCell ref="B5:C6"/>
    <mergeCell ref="E5:F6"/>
    <mergeCell ref="A5:A8"/>
    <mergeCell ref="G6:H6"/>
  </mergeCells>
  <phoneticPr fontId="0" type="noConversion"/>
  <conditionalFormatting sqref="I10:I27">
    <cfRule type="cellIs" dxfId="28" priority="1" stopIfTrue="1" operator="between">
      <formula>-0.0001</formula>
      <formula>-5</formula>
    </cfRule>
    <cfRule type="cellIs" dxfId="27" priority="2" stopIfTrue="1" operator="between">
      <formula>-5.1</formula>
      <formula>-10.1</formula>
    </cfRule>
    <cfRule type="cellIs" dxfId="26" priority="3" stopIfTrue="1" operator="lessThan">
      <formula>-10.1</formula>
    </cfRule>
  </conditionalFormatting>
  <conditionalFormatting sqref="J10:J27">
    <cfRule type="cellIs" dxfId="25" priority="4" stopIfTrue="1" operator="between">
      <formula>0.01</formula>
      <formula>5</formula>
    </cfRule>
    <cfRule type="cellIs" dxfId="24" priority="5" stopIfTrue="1" operator="between">
      <formula>5.1</formula>
      <formula>10.1</formula>
    </cfRule>
    <cfRule type="cellIs" dxfId="23" priority="6" stopIfTrue="1" operator="greaterThan">
      <formula>10.1</formula>
    </cfRule>
  </conditionalFormatting>
  <printOptions horizontalCentered="1" verticalCentered="1"/>
  <pageMargins left="0.2" right="0" top="0.46" bottom="0" header="0" footer="0"/>
  <pageSetup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</sheetPr>
  <dimension ref="A1:O55"/>
  <sheetViews>
    <sheetView showGridLines="0" zoomScale="80" zoomScaleNormal="80" workbookViewId="0">
      <pane xSplit="2" ySplit="7" topLeftCell="C8" activePane="bottomRight" state="frozen"/>
      <selection activeCell="A29" sqref="A29"/>
      <selection pane="topRight" activeCell="A29" sqref="A29"/>
      <selection pane="bottomLeft" activeCell="A29" sqref="A29"/>
      <selection pane="bottomRight" activeCell="F11" sqref="F11"/>
    </sheetView>
  </sheetViews>
  <sheetFormatPr baseColWidth="10" defaultColWidth="11.42578125" defaultRowHeight="12.75" x14ac:dyDescent="0.2"/>
  <cols>
    <col min="1" max="2" width="7.7109375" style="2" customWidth="1"/>
    <col min="3" max="3" width="52.28515625" style="2" customWidth="1"/>
    <col min="4" max="4" width="19.85546875" style="2" customWidth="1"/>
    <col min="5" max="5" width="20" style="2" customWidth="1"/>
    <col min="6" max="6" width="14.7109375" style="2" customWidth="1"/>
    <col min="7" max="7" width="18" style="2" customWidth="1"/>
    <col min="8" max="11" width="14.7109375" style="2" customWidth="1"/>
    <col min="12" max="12" width="12.85546875" style="2" customWidth="1"/>
    <col min="13" max="14" width="10.7109375" style="2" customWidth="1"/>
    <col min="15" max="16384" width="11.42578125" style="2"/>
  </cols>
  <sheetData>
    <row r="1" spans="1:14" ht="15.75" x14ac:dyDescent="0.25">
      <c r="A1" s="41"/>
      <c r="B1" s="10"/>
      <c r="C1" s="156" t="s">
        <v>164</v>
      </c>
      <c r="D1" s="35"/>
      <c r="E1" s="35"/>
      <c r="F1" s="35"/>
      <c r="G1" s="35"/>
      <c r="H1" s="35"/>
      <c r="I1" s="35"/>
      <c r="J1" s="35"/>
      <c r="K1" s="35"/>
      <c r="L1" s="35"/>
      <c r="M1" s="131" t="s">
        <v>56</v>
      </c>
      <c r="N1" s="36"/>
    </row>
    <row r="2" spans="1:14" ht="27" customHeight="1" x14ac:dyDescent="0.2">
      <c r="A2" s="42" t="s">
        <v>52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36"/>
      <c r="N2" s="36"/>
    </row>
    <row r="3" spans="1:14" ht="30.75" customHeight="1" x14ac:dyDescent="0.2">
      <c r="A3" s="42"/>
      <c r="B3" s="11"/>
      <c r="C3" s="132" t="s">
        <v>123</v>
      </c>
      <c r="D3" s="11"/>
      <c r="E3" s="11"/>
      <c r="F3" s="11"/>
      <c r="G3" s="11"/>
      <c r="H3" s="11"/>
      <c r="I3" s="11"/>
      <c r="J3" s="11"/>
      <c r="K3" s="37"/>
      <c r="L3" s="11"/>
      <c r="M3" s="36"/>
      <c r="N3" s="36"/>
    </row>
    <row r="4" spans="1:14" ht="30" customHeight="1" thickBot="1" x14ac:dyDescent="0.25">
      <c r="A4" s="38" t="s">
        <v>25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6"/>
      <c r="N4" s="36"/>
    </row>
    <row r="5" spans="1:14" ht="13.5" thickBot="1" x14ac:dyDescent="0.25">
      <c r="A5" s="226" t="s">
        <v>19</v>
      </c>
      <c r="B5" s="238" t="s">
        <v>49</v>
      </c>
      <c r="C5" s="238" t="s">
        <v>31</v>
      </c>
      <c r="D5" s="238" t="s">
        <v>118</v>
      </c>
      <c r="E5" s="235" t="s">
        <v>17</v>
      </c>
      <c r="F5" s="236"/>
      <c r="G5" s="235" t="s">
        <v>18</v>
      </c>
      <c r="H5" s="236"/>
      <c r="I5" s="235" t="s">
        <v>26</v>
      </c>
      <c r="J5" s="237"/>
      <c r="K5" s="178" t="s">
        <v>32</v>
      </c>
      <c r="L5" s="179"/>
      <c r="M5" s="180" t="s">
        <v>33</v>
      </c>
      <c r="N5" s="180"/>
    </row>
    <row r="6" spans="1:14" x14ac:dyDescent="0.2">
      <c r="A6" s="227"/>
      <c r="B6" s="227"/>
      <c r="C6" s="227"/>
      <c r="D6" s="227"/>
      <c r="E6" s="216" t="s">
        <v>5</v>
      </c>
      <c r="F6" s="233" t="s">
        <v>6</v>
      </c>
      <c r="G6" s="216" t="s">
        <v>5</v>
      </c>
      <c r="H6" s="233" t="s">
        <v>6</v>
      </c>
      <c r="I6" s="216" t="s">
        <v>5</v>
      </c>
      <c r="J6" s="233" t="s">
        <v>6</v>
      </c>
      <c r="K6" s="216" t="s">
        <v>20</v>
      </c>
      <c r="L6" s="233" t="s">
        <v>21</v>
      </c>
      <c r="M6" s="231" t="s">
        <v>27</v>
      </c>
      <c r="N6" s="231" t="s">
        <v>28</v>
      </c>
    </row>
    <row r="7" spans="1:14" ht="13.5" thickBot="1" x14ac:dyDescent="0.25">
      <c r="A7" s="228"/>
      <c r="B7" s="228"/>
      <c r="C7" s="228"/>
      <c r="D7" s="228"/>
      <c r="E7" s="220"/>
      <c r="F7" s="234"/>
      <c r="G7" s="220"/>
      <c r="H7" s="234"/>
      <c r="I7" s="220"/>
      <c r="J7" s="234"/>
      <c r="K7" s="220"/>
      <c r="L7" s="234"/>
      <c r="M7" s="232"/>
      <c r="N7" s="232"/>
    </row>
    <row r="8" spans="1:14" s="63" customFormat="1" ht="24" customHeight="1" x14ac:dyDescent="0.2">
      <c r="A8" s="113" t="s">
        <v>165</v>
      </c>
      <c r="B8" s="114" t="s">
        <v>126</v>
      </c>
      <c r="C8" s="213" t="s">
        <v>173</v>
      </c>
      <c r="D8" s="118">
        <v>373.7</v>
      </c>
      <c r="E8" s="119">
        <v>207.8</v>
      </c>
      <c r="F8" s="120">
        <v>172.9</v>
      </c>
      <c r="G8" s="119">
        <v>0</v>
      </c>
      <c r="H8" s="121">
        <v>0</v>
      </c>
      <c r="I8" s="122">
        <f t="shared" ref="I8:I22" si="0">E8+G8</f>
        <v>207.8</v>
      </c>
      <c r="J8" s="123">
        <f t="shared" ref="J8:J22" si="1">F8+H8</f>
        <v>172.9</v>
      </c>
      <c r="K8" s="122">
        <f t="shared" ref="K8:K24" si="2">+J8-I8</f>
        <v>-34.900000000000006</v>
      </c>
      <c r="L8" s="76">
        <f t="shared" ref="L8:L24" si="3">IF(I8=0,0,(+K8/I8))</f>
        <v>-0.16794995187680464</v>
      </c>
      <c r="M8" s="61">
        <f t="shared" ref="M8:M27" si="4">+L8</f>
        <v>-0.16794995187680464</v>
      </c>
      <c r="N8" s="62">
        <f>+L8</f>
        <v>-0.16794995187680464</v>
      </c>
    </row>
    <row r="9" spans="1:14" s="66" customFormat="1" ht="24" customHeight="1" x14ac:dyDescent="0.2">
      <c r="A9" s="113">
        <v>2</v>
      </c>
      <c r="B9" s="114" t="s">
        <v>166</v>
      </c>
      <c r="C9" s="124" t="s">
        <v>111</v>
      </c>
      <c r="D9" s="125">
        <v>46.2</v>
      </c>
      <c r="E9" s="126">
        <v>26.5</v>
      </c>
      <c r="F9" s="78">
        <v>23.9</v>
      </c>
      <c r="G9" s="79">
        <v>0</v>
      </c>
      <c r="H9" s="80">
        <v>0</v>
      </c>
      <c r="I9" s="126">
        <f t="shared" si="0"/>
        <v>26.5</v>
      </c>
      <c r="J9" s="127">
        <f t="shared" si="1"/>
        <v>23.9</v>
      </c>
      <c r="K9" s="148">
        <f t="shared" si="2"/>
        <v>-2.6000000000000014</v>
      </c>
      <c r="L9" s="76">
        <f t="shared" si="3"/>
        <v>-9.8113207547169859E-2</v>
      </c>
      <c r="M9" s="64">
        <f t="shared" si="4"/>
        <v>-9.8113207547169859E-2</v>
      </c>
      <c r="N9" s="65">
        <f>+L9</f>
        <v>-9.8113207547169859E-2</v>
      </c>
    </row>
    <row r="10" spans="1:14" s="63" customFormat="1" ht="24.75" customHeight="1" x14ac:dyDescent="0.2">
      <c r="A10" s="113" t="s">
        <v>167</v>
      </c>
      <c r="B10" s="114" t="s">
        <v>168</v>
      </c>
      <c r="C10" s="124" t="s">
        <v>112</v>
      </c>
      <c r="D10" s="125">
        <v>2.1</v>
      </c>
      <c r="E10" s="79">
        <v>1.2</v>
      </c>
      <c r="F10" s="78">
        <v>1</v>
      </c>
      <c r="G10" s="79">
        <v>0</v>
      </c>
      <c r="H10" s="78">
        <v>0</v>
      </c>
      <c r="I10" s="126">
        <f t="shared" si="0"/>
        <v>1.2</v>
      </c>
      <c r="J10" s="127">
        <f t="shared" si="1"/>
        <v>1</v>
      </c>
      <c r="K10" s="126">
        <f t="shared" si="2"/>
        <v>-0.19999999999999996</v>
      </c>
      <c r="L10" s="76">
        <f t="shared" si="3"/>
        <v>-0.16666666666666663</v>
      </c>
      <c r="M10" s="67">
        <f t="shared" si="4"/>
        <v>-0.16666666666666663</v>
      </c>
      <c r="N10" s="65"/>
    </row>
    <row r="11" spans="1:14" s="63" customFormat="1" ht="24" customHeight="1" x14ac:dyDescent="0.2">
      <c r="A11" s="113" t="s">
        <v>169</v>
      </c>
      <c r="B11" s="114" t="s">
        <v>170</v>
      </c>
      <c r="C11" s="124" t="s">
        <v>171</v>
      </c>
      <c r="D11" s="125">
        <v>0</v>
      </c>
      <c r="E11" s="79">
        <v>0</v>
      </c>
      <c r="F11" s="78">
        <v>8</v>
      </c>
      <c r="G11" s="79">
        <v>0</v>
      </c>
      <c r="H11" s="78">
        <v>6.4</v>
      </c>
      <c r="I11" s="126">
        <f t="shared" si="0"/>
        <v>0</v>
      </c>
      <c r="J11" s="127">
        <f t="shared" si="1"/>
        <v>14.4</v>
      </c>
      <c r="K11" s="126">
        <f t="shared" si="2"/>
        <v>14.4</v>
      </c>
      <c r="L11" s="77">
        <f t="shared" si="3"/>
        <v>0</v>
      </c>
      <c r="M11" s="67">
        <f t="shared" si="4"/>
        <v>0</v>
      </c>
      <c r="N11" s="68">
        <f t="shared" ref="N11:N27" si="5">+L11</f>
        <v>0</v>
      </c>
    </row>
    <row r="12" spans="1:14" s="63" customFormat="1" ht="24" hidden="1" customHeight="1" x14ac:dyDescent="0.2">
      <c r="A12" s="113"/>
      <c r="B12" s="114"/>
      <c r="C12" s="124"/>
      <c r="D12" s="125"/>
      <c r="E12" s="79"/>
      <c r="F12" s="78"/>
      <c r="G12" s="79"/>
      <c r="H12" s="78"/>
      <c r="I12" s="126">
        <f t="shared" si="0"/>
        <v>0</v>
      </c>
      <c r="J12" s="127">
        <f t="shared" si="1"/>
        <v>0</v>
      </c>
      <c r="K12" s="126">
        <f t="shared" si="2"/>
        <v>0</v>
      </c>
      <c r="L12" s="77">
        <f t="shared" si="3"/>
        <v>0</v>
      </c>
      <c r="M12" s="67">
        <f t="shared" si="4"/>
        <v>0</v>
      </c>
      <c r="N12" s="68">
        <f t="shared" si="5"/>
        <v>0</v>
      </c>
    </row>
    <row r="13" spans="1:14" s="63" customFormat="1" ht="24" hidden="1" customHeight="1" x14ac:dyDescent="0.2">
      <c r="A13" s="113"/>
      <c r="B13" s="114"/>
      <c r="C13" s="124"/>
      <c r="D13" s="125"/>
      <c r="E13" s="79"/>
      <c r="F13" s="78"/>
      <c r="G13" s="79"/>
      <c r="H13" s="78"/>
      <c r="I13" s="126">
        <f t="shared" si="0"/>
        <v>0</v>
      </c>
      <c r="J13" s="127">
        <f t="shared" si="1"/>
        <v>0</v>
      </c>
      <c r="K13" s="126">
        <f t="shared" si="2"/>
        <v>0</v>
      </c>
      <c r="L13" s="77">
        <f t="shared" si="3"/>
        <v>0</v>
      </c>
      <c r="M13" s="67">
        <f t="shared" si="4"/>
        <v>0</v>
      </c>
      <c r="N13" s="68">
        <f t="shared" si="5"/>
        <v>0</v>
      </c>
    </row>
    <row r="14" spans="1:14" s="63" customFormat="1" ht="24" hidden="1" customHeight="1" x14ac:dyDescent="0.2">
      <c r="A14" s="113"/>
      <c r="B14" s="114"/>
      <c r="C14" s="124"/>
      <c r="D14" s="125"/>
      <c r="E14" s="79"/>
      <c r="F14" s="78"/>
      <c r="G14" s="79"/>
      <c r="H14" s="78"/>
      <c r="I14" s="126">
        <f t="shared" si="0"/>
        <v>0</v>
      </c>
      <c r="J14" s="127">
        <f t="shared" si="1"/>
        <v>0</v>
      </c>
      <c r="K14" s="126">
        <f t="shared" si="2"/>
        <v>0</v>
      </c>
      <c r="L14" s="77">
        <f t="shared" si="3"/>
        <v>0</v>
      </c>
      <c r="M14" s="67">
        <f t="shared" si="4"/>
        <v>0</v>
      </c>
      <c r="N14" s="68">
        <f t="shared" si="5"/>
        <v>0</v>
      </c>
    </row>
    <row r="15" spans="1:14" s="63" customFormat="1" ht="24" hidden="1" customHeight="1" x14ac:dyDescent="0.2">
      <c r="A15" s="113"/>
      <c r="B15" s="114"/>
      <c r="C15" s="124"/>
      <c r="D15" s="125"/>
      <c r="E15" s="79"/>
      <c r="F15" s="78"/>
      <c r="G15" s="79"/>
      <c r="H15" s="78"/>
      <c r="I15" s="126">
        <f t="shared" si="0"/>
        <v>0</v>
      </c>
      <c r="J15" s="127">
        <f t="shared" si="1"/>
        <v>0</v>
      </c>
      <c r="K15" s="126">
        <f t="shared" si="2"/>
        <v>0</v>
      </c>
      <c r="L15" s="77">
        <f t="shared" si="3"/>
        <v>0</v>
      </c>
      <c r="M15" s="67">
        <f t="shared" si="4"/>
        <v>0</v>
      </c>
      <c r="N15" s="68">
        <f t="shared" si="5"/>
        <v>0</v>
      </c>
    </row>
    <row r="16" spans="1:14" s="63" customFormat="1" ht="24" hidden="1" customHeight="1" x14ac:dyDescent="0.2">
      <c r="A16" s="113"/>
      <c r="B16" s="114"/>
      <c r="C16" s="124"/>
      <c r="D16" s="125"/>
      <c r="E16" s="79"/>
      <c r="F16" s="78"/>
      <c r="G16" s="79"/>
      <c r="H16" s="78"/>
      <c r="I16" s="126">
        <f t="shared" si="0"/>
        <v>0</v>
      </c>
      <c r="J16" s="127">
        <f t="shared" si="1"/>
        <v>0</v>
      </c>
      <c r="K16" s="126">
        <f t="shared" si="2"/>
        <v>0</v>
      </c>
      <c r="L16" s="77">
        <f t="shared" si="3"/>
        <v>0</v>
      </c>
      <c r="M16" s="67">
        <f t="shared" si="4"/>
        <v>0</v>
      </c>
      <c r="N16" s="68">
        <f t="shared" si="5"/>
        <v>0</v>
      </c>
    </row>
    <row r="17" spans="1:15" s="63" customFormat="1" hidden="1" x14ac:dyDescent="0.2">
      <c r="A17" s="113"/>
      <c r="B17" s="114"/>
      <c r="C17" s="124"/>
      <c r="D17" s="125"/>
      <c r="E17" s="79"/>
      <c r="F17" s="78"/>
      <c r="G17" s="79"/>
      <c r="H17" s="78"/>
      <c r="I17" s="126">
        <f t="shared" si="0"/>
        <v>0</v>
      </c>
      <c r="J17" s="127">
        <f t="shared" si="1"/>
        <v>0</v>
      </c>
      <c r="K17" s="126">
        <f t="shared" si="2"/>
        <v>0</v>
      </c>
      <c r="L17" s="77">
        <f t="shared" si="3"/>
        <v>0</v>
      </c>
      <c r="M17" s="67">
        <f t="shared" si="4"/>
        <v>0</v>
      </c>
      <c r="N17" s="68">
        <f t="shared" si="5"/>
        <v>0</v>
      </c>
    </row>
    <row r="18" spans="1:15" s="63" customFormat="1" ht="24" hidden="1" customHeight="1" x14ac:dyDescent="0.2">
      <c r="A18" s="113"/>
      <c r="B18" s="114"/>
      <c r="C18" s="124"/>
      <c r="D18" s="125"/>
      <c r="E18" s="79"/>
      <c r="F18" s="78"/>
      <c r="G18" s="79"/>
      <c r="H18" s="78"/>
      <c r="I18" s="126">
        <f t="shared" si="0"/>
        <v>0</v>
      </c>
      <c r="J18" s="127">
        <f t="shared" si="1"/>
        <v>0</v>
      </c>
      <c r="K18" s="126">
        <f t="shared" si="2"/>
        <v>0</v>
      </c>
      <c r="L18" s="77">
        <f t="shared" si="3"/>
        <v>0</v>
      </c>
      <c r="M18" s="67">
        <f t="shared" si="4"/>
        <v>0</v>
      </c>
      <c r="N18" s="68">
        <f t="shared" si="5"/>
        <v>0</v>
      </c>
    </row>
    <row r="19" spans="1:15" s="63" customFormat="1" ht="24" hidden="1" customHeight="1" x14ac:dyDescent="0.2">
      <c r="A19" s="113"/>
      <c r="B19" s="114"/>
      <c r="C19" s="124"/>
      <c r="D19" s="125"/>
      <c r="E19" s="79"/>
      <c r="F19" s="78"/>
      <c r="G19" s="79"/>
      <c r="H19" s="78"/>
      <c r="I19" s="126">
        <f t="shared" si="0"/>
        <v>0</v>
      </c>
      <c r="J19" s="127">
        <f t="shared" si="1"/>
        <v>0</v>
      </c>
      <c r="K19" s="126">
        <f t="shared" si="2"/>
        <v>0</v>
      </c>
      <c r="L19" s="77">
        <f t="shared" si="3"/>
        <v>0</v>
      </c>
      <c r="M19" s="67">
        <f t="shared" si="4"/>
        <v>0</v>
      </c>
      <c r="N19" s="68">
        <f t="shared" si="5"/>
        <v>0</v>
      </c>
    </row>
    <row r="20" spans="1:15" s="63" customFormat="1" ht="24" hidden="1" customHeight="1" x14ac:dyDescent="0.2">
      <c r="A20" s="113"/>
      <c r="B20" s="114"/>
      <c r="C20" s="124"/>
      <c r="D20" s="125"/>
      <c r="E20" s="79"/>
      <c r="F20" s="78"/>
      <c r="G20" s="79"/>
      <c r="H20" s="78"/>
      <c r="I20" s="126">
        <f t="shared" si="0"/>
        <v>0</v>
      </c>
      <c r="J20" s="127">
        <f t="shared" si="1"/>
        <v>0</v>
      </c>
      <c r="K20" s="126">
        <f t="shared" si="2"/>
        <v>0</v>
      </c>
      <c r="L20" s="77">
        <f t="shared" si="3"/>
        <v>0</v>
      </c>
      <c r="M20" s="67">
        <f t="shared" si="4"/>
        <v>0</v>
      </c>
      <c r="N20" s="68">
        <f t="shared" si="5"/>
        <v>0</v>
      </c>
    </row>
    <row r="21" spans="1:15" s="63" customFormat="1" ht="24" hidden="1" customHeight="1" x14ac:dyDescent="0.2">
      <c r="A21" s="113"/>
      <c r="B21" s="114"/>
      <c r="C21" s="124"/>
      <c r="D21" s="125"/>
      <c r="E21" s="79"/>
      <c r="F21" s="78"/>
      <c r="G21" s="79"/>
      <c r="H21" s="78"/>
      <c r="I21" s="126">
        <f t="shared" si="0"/>
        <v>0</v>
      </c>
      <c r="J21" s="127">
        <f t="shared" si="1"/>
        <v>0</v>
      </c>
      <c r="K21" s="126">
        <f t="shared" si="2"/>
        <v>0</v>
      </c>
      <c r="L21" s="77">
        <f t="shared" si="3"/>
        <v>0</v>
      </c>
      <c r="M21" s="67">
        <f t="shared" si="4"/>
        <v>0</v>
      </c>
      <c r="N21" s="68">
        <f t="shared" si="5"/>
        <v>0</v>
      </c>
    </row>
    <row r="22" spans="1:15" s="63" customFormat="1" ht="24" hidden="1" customHeight="1" x14ac:dyDescent="0.2">
      <c r="A22" s="113"/>
      <c r="B22" s="114"/>
      <c r="C22" s="124"/>
      <c r="D22" s="125"/>
      <c r="E22" s="79"/>
      <c r="F22" s="78"/>
      <c r="G22" s="79"/>
      <c r="H22" s="78"/>
      <c r="I22" s="126">
        <f t="shared" si="0"/>
        <v>0</v>
      </c>
      <c r="J22" s="127">
        <f t="shared" si="1"/>
        <v>0</v>
      </c>
      <c r="K22" s="126">
        <f t="shared" si="2"/>
        <v>0</v>
      </c>
      <c r="L22" s="77">
        <f t="shared" si="3"/>
        <v>0</v>
      </c>
      <c r="M22" s="67">
        <f t="shared" si="4"/>
        <v>0</v>
      </c>
      <c r="N22" s="68">
        <f t="shared" si="5"/>
        <v>0</v>
      </c>
    </row>
    <row r="23" spans="1:15" s="63" customFormat="1" ht="24" customHeight="1" thickBot="1" x14ac:dyDescent="0.25">
      <c r="A23" s="113"/>
      <c r="B23" s="114"/>
      <c r="C23" s="124"/>
      <c r="D23" s="125"/>
      <c r="E23" s="79"/>
      <c r="F23" s="78"/>
      <c r="G23" s="79"/>
      <c r="H23" s="78"/>
      <c r="I23" s="126"/>
      <c r="J23" s="127"/>
      <c r="K23" s="126"/>
      <c r="L23" s="77"/>
      <c r="M23" s="67">
        <f t="shared" si="4"/>
        <v>0</v>
      </c>
      <c r="N23" s="68">
        <f t="shared" si="5"/>
        <v>0</v>
      </c>
      <c r="O23" s="69"/>
    </row>
    <row r="24" spans="1:15" ht="30" customHeight="1" thickTop="1" thickBot="1" x14ac:dyDescent="0.25">
      <c r="A24" s="115"/>
      <c r="B24" s="116"/>
      <c r="C24" s="117" t="s">
        <v>48</v>
      </c>
      <c r="D24" s="128">
        <f t="shared" ref="D24:J24" si="6">SUM(D8:D23)</f>
        <v>422</v>
      </c>
      <c r="E24" s="129">
        <f t="shared" si="6"/>
        <v>235.5</v>
      </c>
      <c r="F24" s="129">
        <f t="shared" si="6"/>
        <v>205.8</v>
      </c>
      <c r="G24" s="130">
        <f t="shared" si="6"/>
        <v>0</v>
      </c>
      <c r="H24" s="129">
        <f t="shared" si="6"/>
        <v>6.4</v>
      </c>
      <c r="I24" s="130">
        <f t="shared" si="6"/>
        <v>235.5</v>
      </c>
      <c r="J24" s="129">
        <f t="shared" si="6"/>
        <v>212.20000000000002</v>
      </c>
      <c r="K24" s="130">
        <f t="shared" si="2"/>
        <v>-23.299999999999983</v>
      </c>
      <c r="L24" s="70">
        <f t="shared" si="3"/>
        <v>-9.893842887473453E-2</v>
      </c>
      <c r="M24" s="71">
        <f t="shared" si="4"/>
        <v>-9.893842887473453E-2</v>
      </c>
      <c r="N24" s="72">
        <f t="shared" si="5"/>
        <v>-9.893842887473453E-2</v>
      </c>
      <c r="O24" s="73"/>
    </row>
    <row r="25" spans="1:15" ht="22.5" customHeight="1" thickBot="1" x14ac:dyDescent="0.25">
      <c r="M25" s="91">
        <f t="shared" si="4"/>
        <v>0</v>
      </c>
    </row>
    <row r="26" spans="1:15" s="63" customFormat="1" ht="33" customHeight="1" x14ac:dyDescent="0.2">
      <c r="A26" s="82"/>
      <c r="B26" s="83"/>
      <c r="C26" s="92" t="s">
        <v>53</v>
      </c>
      <c r="D26" s="109">
        <f>D8</f>
        <v>373.7</v>
      </c>
      <c r="E26" s="111">
        <f>E8</f>
        <v>207.8</v>
      </c>
      <c r="F26" s="111">
        <f>F8</f>
        <v>172.9</v>
      </c>
      <c r="G26" s="111">
        <f>G8</f>
        <v>0</v>
      </c>
      <c r="H26" s="110">
        <f>H8</f>
        <v>0</v>
      </c>
      <c r="I26" s="84">
        <f>E26+G26</f>
        <v>207.8</v>
      </c>
      <c r="J26" s="84">
        <f>F26+H26</f>
        <v>172.9</v>
      </c>
      <c r="K26" s="84">
        <f>+J26-I26</f>
        <v>-34.900000000000006</v>
      </c>
      <c r="L26" s="85">
        <f>IF(I26=0,0,(+K26/I26))</f>
        <v>-0.16794995187680464</v>
      </c>
      <c r="M26" s="61">
        <f t="shared" si="4"/>
        <v>-0.16794995187680464</v>
      </c>
      <c r="N26" s="149">
        <f t="shared" si="5"/>
        <v>-0.16794995187680464</v>
      </c>
    </row>
    <row r="27" spans="1:15" s="63" customFormat="1" ht="28.5" customHeight="1" thickBot="1" x14ac:dyDescent="0.25">
      <c r="A27" s="82"/>
      <c r="B27" s="83"/>
      <c r="C27" s="93" t="s">
        <v>51</v>
      </c>
      <c r="D27" s="94">
        <f t="shared" ref="D27:J27" si="7">D26*100/D24</f>
        <v>88.554502369668242</v>
      </c>
      <c r="E27" s="86">
        <f t="shared" si="7"/>
        <v>88.237791932059451</v>
      </c>
      <c r="F27" s="86">
        <f t="shared" si="7"/>
        <v>84.013605442176868</v>
      </c>
      <c r="G27" s="86">
        <v>0</v>
      </c>
      <c r="H27" s="86">
        <f t="shared" si="7"/>
        <v>0</v>
      </c>
      <c r="I27" s="86">
        <f t="shared" si="7"/>
        <v>88.237791932059451</v>
      </c>
      <c r="J27" s="95">
        <f t="shared" si="7"/>
        <v>81.479736098020723</v>
      </c>
      <c r="K27" s="87">
        <f>J27-I27</f>
        <v>-6.7580558340387284</v>
      </c>
      <c r="L27" s="88">
        <f>IF(I27=0,0,(+K27/I27))</f>
        <v>-7.6589131324163645E-2</v>
      </c>
      <c r="M27" s="153">
        <f t="shared" si="4"/>
        <v>-7.6589131324163645E-2</v>
      </c>
      <c r="N27" s="150">
        <f t="shared" si="5"/>
        <v>-7.6589131324163645E-2</v>
      </c>
    </row>
    <row r="28" spans="1:15" ht="4.5" customHeight="1" x14ac:dyDescent="0.2">
      <c r="C28" s="151"/>
      <c r="D28" s="89"/>
      <c r="E28" s="89"/>
      <c r="F28" s="89"/>
      <c r="G28" s="89"/>
      <c r="H28" s="89"/>
      <c r="I28" s="89"/>
      <c r="J28" s="89"/>
      <c r="K28" s="89"/>
      <c r="L28" s="90"/>
      <c r="M28" s="91"/>
      <c r="N28" s="91"/>
    </row>
    <row r="29" spans="1:15" ht="5.25" customHeight="1" x14ac:dyDescent="0.2"/>
    <row r="30" spans="1:15" customFormat="1" x14ac:dyDescent="0.2">
      <c r="A30" s="7" t="s">
        <v>58</v>
      </c>
      <c r="C30" s="26"/>
      <c r="D30" s="26"/>
      <c r="E30" s="27"/>
      <c r="F30" s="27"/>
      <c r="G30" s="27"/>
      <c r="H30" s="27"/>
      <c r="I30" s="27"/>
      <c r="J30" s="40"/>
      <c r="K30" s="40"/>
      <c r="L30" s="2"/>
      <c r="M30" s="1"/>
      <c r="N30" s="1"/>
    </row>
    <row r="31" spans="1:15" customFormat="1" x14ac:dyDescent="0.2">
      <c r="A31" s="152"/>
      <c r="B31" s="4"/>
      <c r="C31" s="4"/>
      <c r="D31" s="4"/>
      <c r="F31" s="4"/>
      <c r="G31" s="4"/>
      <c r="H31" s="4"/>
      <c r="K31" s="3"/>
    </row>
    <row r="32" spans="1:15" customFormat="1" ht="16.5" customHeight="1" x14ac:dyDescent="0.2">
      <c r="A32" s="59" t="s">
        <v>113</v>
      </c>
      <c r="B32" s="4"/>
      <c r="C32" s="4"/>
      <c r="D32" s="4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5" customFormat="1" ht="24" customHeight="1" x14ac:dyDescent="0.2">
      <c r="A33" s="81" t="s">
        <v>105</v>
      </c>
      <c r="B33" s="2"/>
      <c r="C33" s="4"/>
      <c r="D33" s="4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5" customFormat="1" ht="25.5" customHeight="1" x14ac:dyDescent="0.2">
      <c r="A34" s="81" t="s">
        <v>50</v>
      </c>
      <c r="B34" s="2"/>
      <c r="C34" s="4"/>
      <c r="D34" s="4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</row>
    <row r="35" spans="1:15" customFormat="1" ht="3.75" customHeight="1" x14ac:dyDescent="0.2">
      <c r="A35" s="7"/>
      <c r="B35" s="1"/>
      <c r="C35" s="3"/>
      <c r="D35" s="3"/>
      <c r="E35" s="40"/>
      <c r="F35" s="40"/>
      <c r="G35" s="40"/>
      <c r="H35" s="40"/>
      <c r="I35" s="40"/>
      <c r="J35" s="40"/>
      <c r="K35" s="40"/>
      <c r="L35" s="2"/>
      <c r="M35" s="1"/>
      <c r="N35" s="1"/>
    </row>
    <row r="36" spans="1:15" customFormat="1" ht="3.75" customHeight="1" x14ac:dyDescent="0.2">
      <c r="A36" s="7"/>
      <c r="B36" s="1"/>
      <c r="C36" s="3"/>
      <c r="D36" s="3"/>
      <c r="E36" s="40"/>
      <c r="F36" s="40"/>
      <c r="G36" s="40"/>
      <c r="H36" s="40"/>
      <c r="I36" s="40"/>
      <c r="J36" s="40"/>
      <c r="K36" s="40"/>
      <c r="L36" s="2"/>
      <c r="M36" s="1"/>
      <c r="N36" s="1"/>
    </row>
    <row r="37" spans="1:15" customFormat="1" ht="13.5" customHeight="1" x14ac:dyDescent="0.2">
      <c r="A37" s="9" t="s">
        <v>24</v>
      </c>
      <c r="B37" s="5"/>
      <c r="C37" s="5"/>
      <c r="D37" s="5"/>
      <c r="E37" s="5"/>
      <c r="F37" s="5"/>
      <c r="G37" s="5"/>
      <c r="K37" s="2"/>
    </row>
    <row r="38" spans="1:15" customFormat="1" x14ac:dyDescent="0.2">
      <c r="A38" s="2"/>
    </row>
    <row r="39" spans="1:15" customFormat="1" x14ac:dyDescent="0.2">
      <c r="B39" s="6" t="s">
        <v>22</v>
      </c>
      <c r="C39" s="2"/>
      <c r="D39" s="2"/>
      <c r="E39" s="8" t="s">
        <v>23</v>
      </c>
      <c r="F39" s="2"/>
    </row>
    <row r="40" spans="1:15" customFormat="1" x14ac:dyDescent="0.2">
      <c r="C40" s="2"/>
      <c r="D40" s="2"/>
    </row>
    <row r="41" spans="1:15" customFormat="1" x14ac:dyDescent="0.2">
      <c r="A41" s="2"/>
    </row>
    <row r="42" spans="1:15" customFormat="1" x14ac:dyDescent="0.2">
      <c r="A42" s="2"/>
    </row>
    <row r="43" spans="1:15" customFormat="1" x14ac:dyDescent="0.2">
      <c r="A43" s="2"/>
      <c r="C43" s="2"/>
      <c r="D43" s="2"/>
    </row>
    <row r="44" spans="1:15" customFormat="1" x14ac:dyDescent="0.2">
      <c r="A44" s="2"/>
      <c r="C44" s="2"/>
      <c r="D44" s="2"/>
    </row>
    <row r="45" spans="1:15" customFormat="1" x14ac:dyDescent="0.2">
      <c r="A45" t="s">
        <v>11</v>
      </c>
      <c r="C45" s="2"/>
      <c r="D45" s="2"/>
    </row>
    <row r="46" spans="1:15" customFormat="1" x14ac:dyDescent="0.2">
      <c r="C46" s="2"/>
      <c r="D46" s="2"/>
    </row>
    <row r="47" spans="1:15" x14ac:dyDescent="0.2">
      <c r="C47" t="s">
        <v>11</v>
      </c>
      <c r="D47"/>
      <c r="E47"/>
      <c r="F47"/>
      <c r="G47"/>
      <c r="H47"/>
      <c r="I47"/>
    </row>
    <row r="52" spans="3:9" x14ac:dyDescent="0.2">
      <c r="C52" s="102"/>
      <c r="D52" s="103"/>
      <c r="E52" s="103"/>
      <c r="F52" s="104"/>
      <c r="G52" s="105"/>
      <c r="H52" s="103"/>
      <c r="I52" s="103"/>
    </row>
    <row r="53" spans="3:9" x14ac:dyDescent="0.2">
      <c r="C53" s="102"/>
      <c r="D53" s="103"/>
      <c r="E53" s="6"/>
      <c r="F53" s="104"/>
      <c r="G53" s="105"/>
      <c r="H53" s="103"/>
      <c r="I53" s="103"/>
    </row>
    <row r="54" spans="3:9" x14ac:dyDescent="0.2">
      <c r="C54" s="106"/>
      <c r="D54" s="103"/>
      <c r="E54" s="103"/>
      <c r="F54" s="104"/>
      <c r="G54" s="103"/>
      <c r="H54" s="103"/>
      <c r="I54" s="103"/>
    </row>
    <row r="55" spans="3:9" x14ac:dyDescent="0.2">
      <c r="C55" s="106"/>
      <c r="D55"/>
      <c r="F55" s="107"/>
      <c r="G55" s="108"/>
    </row>
  </sheetData>
  <sheetProtection insertRows="0" deleteRows="0" selectLockedCells="1"/>
  <mergeCells count="17">
    <mergeCell ref="D5:D7"/>
    <mergeCell ref="A5:A7"/>
    <mergeCell ref="M6:M7"/>
    <mergeCell ref="C5:C7"/>
    <mergeCell ref="B5:B7"/>
    <mergeCell ref="N6:N7"/>
    <mergeCell ref="F6:F7"/>
    <mergeCell ref="G5:H5"/>
    <mergeCell ref="E5:F5"/>
    <mergeCell ref="I5:J5"/>
    <mergeCell ref="G6:G7"/>
    <mergeCell ref="L6:L7"/>
    <mergeCell ref="K6:K7"/>
    <mergeCell ref="J6:J7"/>
    <mergeCell ref="I6:I7"/>
    <mergeCell ref="H6:H7"/>
    <mergeCell ref="E6:E7"/>
  </mergeCells>
  <phoneticPr fontId="14" type="noConversion"/>
  <conditionalFormatting sqref="M8:M27">
    <cfRule type="cellIs" dxfId="22" priority="7" stopIfTrue="1" operator="lessThanOrEqual">
      <formula>-0.101</formula>
    </cfRule>
    <cfRule type="cellIs" dxfId="21" priority="8" stopIfTrue="1" operator="between">
      <formula>-0.051</formula>
      <formula>-0.1</formula>
    </cfRule>
    <cfRule type="cellIs" dxfId="20" priority="9" stopIfTrue="1" operator="between">
      <formula>-0.00000000001</formula>
      <formula>-0.05</formula>
    </cfRule>
  </conditionalFormatting>
  <conditionalFormatting sqref="M28">
    <cfRule type="cellIs" dxfId="19" priority="1" stopIfTrue="1" operator="lessThanOrEqual">
      <formula>-0.101</formula>
    </cfRule>
    <cfRule type="cellIs" dxfId="18" priority="2" stopIfTrue="1" operator="between">
      <formula>-0.051</formula>
      <formula>-0.1</formula>
    </cfRule>
    <cfRule type="cellIs" dxfId="17" priority="3" stopIfTrue="1" operator="between">
      <formula>-0.00000000001</formula>
      <formula>-0.05</formula>
    </cfRule>
  </conditionalFormatting>
  <conditionalFormatting sqref="N8:N27">
    <cfRule type="cellIs" dxfId="16" priority="10" stopIfTrue="1" operator="greaterThanOrEqual">
      <formula>0.101</formula>
    </cfRule>
    <cfRule type="cellIs" dxfId="15" priority="11" stopIfTrue="1" operator="between">
      <formula>0.051</formula>
      <formula>0.1</formula>
    </cfRule>
    <cfRule type="cellIs" dxfId="14" priority="12" stopIfTrue="1" operator="between">
      <formula>0.000000001</formula>
      <formula>0.05</formula>
    </cfRule>
  </conditionalFormatting>
  <conditionalFormatting sqref="N28">
    <cfRule type="cellIs" dxfId="13" priority="4" stopIfTrue="1" operator="greaterThanOrEqual">
      <formula>0.101</formula>
    </cfRule>
    <cfRule type="cellIs" dxfId="12" priority="5" stopIfTrue="1" operator="between">
      <formula>0.051</formula>
      <formula>0.1</formula>
    </cfRule>
    <cfRule type="cellIs" dxfId="11" priority="6" stopIfTrue="1" operator="between">
      <formula>0.000000001</formula>
      <formula>0.05</formula>
    </cfRule>
  </conditionalFormatting>
  <printOptions horizontalCentered="1" verticalCentered="1"/>
  <pageMargins left="0.25" right="0.19685039370078741" top="0.27" bottom="0.21" header="0.15748031496062992" footer="0.11811023622047245"/>
  <pageSetup scale="58" fitToHeight="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X34"/>
  <sheetViews>
    <sheetView showGridLines="0" zoomScale="85" zoomScaleNormal="85" workbookViewId="0">
      <selection activeCell="E13" sqref="E13"/>
    </sheetView>
  </sheetViews>
  <sheetFormatPr baseColWidth="10" defaultColWidth="8.85546875" defaultRowHeight="12.75" x14ac:dyDescent="0.2"/>
  <cols>
    <col min="1" max="1" width="32.28515625" style="2" customWidth="1"/>
    <col min="2" max="2" width="16" style="137" customWidth="1"/>
    <col min="3" max="3" width="18.7109375" style="2" customWidth="1"/>
    <col min="4" max="4" width="23" style="2" customWidth="1"/>
    <col min="5" max="6" width="17.7109375" style="137" customWidth="1"/>
    <col min="7" max="8" width="17.7109375" style="2" customWidth="1"/>
    <col min="9" max="9" width="18" style="2" customWidth="1"/>
    <col min="10" max="10" width="14.42578125" style="2" customWidth="1"/>
    <col min="11" max="11" width="0.140625" style="2" customWidth="1"/>
    <col min="12" max="12" width="8.85546875" style="2" hidden="1" customWidth="1"/>
    <col min="13" max="16384" width="8.85546875" style="2"/>
  </cols>
  <sheetData>
    <row r="1" spans="1:76" ht="3" customHeight="1" x14ac:dyDescent="0.2">
      <c r="A1" s="239"/>
      <c r="B1" s="239"/>
      <c r="C1" s="239"/>
      <c r="D1" s="239"/>
      <c r="E1" s="239"/>
      <c r="F1" s="239"/>
      <c r="G1" s="239"/>
      <c r="H1" s="239"/>
      <c r="I1" s="239"/>
      <c r="J1" s="239"/>
    </row>
    <row r="2" spans="1:76" ht="20.25" customHeight="1" x14ac:dyDescent="0.2">
      <c r="A2" s="242" t="s">
        <v>93</v>
      </c>
      <c r="B2" s="243"/>
      <c r="C2" s="243"/>
      <c r="D2" s="243"/>
      <c r="E2" s="243"/>
      <c r="F2" s="243"/>
      <c r="G2" s="243"/>
      <c r="H2" s="243"/>
      <c r="I2" s="243"/>
      <c r="J2" s="243"/>
    </row>
    <row r="3" spans="1:76" ht="20.25" customHeight="1" x14ac:dyDescent="0.2">
      <c r="A3" s="240" t="s">
        <v>162</v>
      </c>
      <c r="B3" s="240"/>
      <c r="C3" s="240"/>
      <c r="D3" s="240"/>
      <c r="E3" s="240"/>
      <c r="F3" s="240"/>
      <c r="G3" s="240"/>
      <c r="H3" s="240"/>
      <c r="I3" s="240"/>
      <c r="J3" s="240"/>
    </row>
    <row r="4" spans="1:76" s="133" customFormat="1" ht="24.75" customHeight="1" x14ac:dyDescent="0.25">
      <c r="A4" s="241" t="s">
        <v>94</v>
      </c>
      <c r="B4" s="241"/>
      <c r="C4" s="241"/>
      <c r="D4" s="241"/>
      <c r="E4" s="241"/>
      <c r="F4" s="241"/>
      <c r="G4" s="241"/>
      <c r="H4" s="241"/>
      <c r="I4" s="241"/>
      <c r="J4" s="241"/>
    </row>
    <row r="5" spans="1:76" ht="15.75" customHeight="1" x14ac:dyDescent="0.2">
      <c r="A5" s="244"/>
      <c r="B5" s="244"/>
      <c r="C5" s="244"/>
      <c r="D5" s="244"/>
      <c r="E5" s="244"/>
      <c r="F5" s="244"/>
      <c r="G5" s="244"/>
      <c r="H5" s="244"/>
      <c r="I5" s="244"/>
      <c r="J5" s="244"/>
    </row>
    <row r="6" spans="1:76" ht="9" customHeight="1" thickBot="1" x14ac:dyDescent="0.25">
      <c r="A6" s="134"/>
      <c r="B6" s="134"/>
      <c r="C6" s="134"/>
      <c r="D6" s="134"/>
      <c r="E6" s="134"/>
      <c r="F6" s="134"/>
      <c r="G6" s="134"/>
      <c r="H6" s="134"/>
      <c r="I6" s="134"/>
      <c r="J6" s="134"/>
    </row>
    <row r="7" spans="1:76" x14ac:dyDescent="0.2">
      <c r="A7" s="266" t="s">
        <v>119</v>
      </c>
      <c r="B7" s="253" t="s">
        <v>95</v>
      </c>
      <c r="C7" s="254"/>
      <c r="D7" s="255"/>
      <c r="E7" s="259" t="s">
        <v>71</v>
      </c>
      <c r="F7" s="271" t="s">
        <v>96</v>
      </c>
      <c r="G7" s="254"/>
      <c r="H7" s="254"/>
      <c r="I7" s="254"/>
      <c r="J7" s="233" t="s">
        <v>33</v>
      </c>
    </row>
    <row r="8" spans="1:76" x14ac:dyDescent="0.2">
      <c r="A8" s="267"/>
      <c r="B8" s="256"/>
      <c r="C8" s="257"/>
      <c r="D8" s="258"/>
      <c r="E8" s="260"/>
      <c r="F8" s="272"/>
      <c r="G8" s="273"/>
      <c r="H8" s="273"/>
      <c r="I8" s="273"/>
      <c r="J8" s="269"/>
    </row>
    <row r="9" spans="1:76" ht="0.75" customHeight="1" x14ac:dyDescent="0.25">
      <c r="A9" s="267"/>
      <c r="B9" s="256"/>
      <c r="C9" s="257"/>
      <c r="D9" s="258"/>
      <c r="E9" s="260"/>
      <c r="F9" s="248" t="s">
        <v>72</v>
      </c>
      <c r="G9" s="264" t="s">
        <v>100</v>
      </c>
      <c r="H9" s="265"/>
      <c r="I9" s="248" t="s">
        <v>97</v>
      </c>
      <c r="J9" s="269"/>
    </row>
    <row r="10" spans="1:76" ht="22.5" customHeight="1" x14ac:dyDescent="0.2">
      <c r="A10" s="267"/>
      <c r="B10" s="248" t="s">
        <v>76</v>
      </c>
      <c r="C10" s="251" t="s">
        <v>98</v>
      </c>
      <c r="D10" s="251" t="s">
        <v>99</v>
      </c>
      <c r="E10" s="260"/>
      <c r="F10" s="260"/>
      <c r="G10" s="274" t="s">
        <v>124</v>
      </c>
      <c r="H10" s="275"/>
      <c r="I10" s="249"/>
      <c r="J10" s="269"/>
    </row>
    <row r="11" spans="1:76" s="135" customFormat="1" ht="15.75" customHeight="1" x14ac:dyDescent="0.2">
      <c r="A11" s="267"/>
      <c r="B11" s="268"/>
      <c r="C11" s="252"/>
      <c r="D11" s="252"/>
      <c r="E11" s="260"/>
      <c r="F11" s="270"/>
      <c r="G11" s="181" t="s">
        <v>80</v>
      </c>
      <c r="H11" s="182" t="s">
        <v>81</v>
      </c>
      <c r="I11" s="250"/>
      <c r="J11" s="26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</row>
    <row r="12" spans="1:76" ht="31.5" customHeight="1" x14ac:dyDescent="0.2">
      <c r="A12" s="183" t="s">
        <v>107</v>
      </c>
      <c r="B12" s="261"/>
      <c r="C12" s="262"/>
      <c r="D12" s="262"/>
      <c r="E12" s="262"/>
      <c r="F12" s="262"/>
      <c r="G12" s="262"/>
      <c r="H12" s="262"/>
      <c r="I12" s="262"/>
      <c r="J12" s="263"/>
      <c r="M12"/>
    </row>
    <row r="13" spans="1:76" ht="102" x14ac:dyDescent="0.2">
      <c r="A13" s="184" t="s">
        <v>126</v>
      </c>
      <c r="B13" s="185" t="s">
        <v>109</v>
      </c>
      <c r="C13" s="186" t="s">
        <v>127</v>
      </c>
      <c r="D13" s="187" t="s">
        <v>128</v>
      </c>
      <c r="E13" s="188" t="s">
        <v>129</v>
      </c>
      <c r="F13" s="188" t="s">
        <v>130</v>
      </c>
      <c r="G13" s="189">
        <v>2</v>
      </c>
      <c r="H13" s="189">
        <v>0.78235294117647058</v>
      </c>
      <c r="I13" s="190">
        <f t="shared" ref="I13:I23" si="0">IF(G13=0,0,(H13/G13))</f>
        <v>0.39117647058823529</v>
      </c>
      <c r="J13" s="193">
        <f t="shared" ref="J13:J23" si="1">+I13</f>
        <v>0.39117647058823529</v>
      </c>
    </row>
    <row r="14" spans="1:76" ht="127.5" x14ac:dyDescent="0.2">
      <c r="A14" s="184" t="s">
        <v>126</v>
      </c>
      <c r="B14" s="185" t="s">
        <v>109</v>
      </c>
      <c r="C14" s="191" t="s">
        <v>131</v>
      </c>
      <c r="D14" s="191" t="s">
        <v>132</v>
      </c>
      <c r="E14" s="188" t="s">
        <v>133</v>
      </c>
      <c r="F14" s="188" t="s">
        <v>130</v>
      </c>
      <c r="G14" s="192">
        <v>30.303030303030305</v>
      </c>
      <c r="H14" s="192">
        <v>42.857142857142854</v>
      </c>
      <c r="I14" s="190">
        <f t="shared" si="0"/>
        <v>1.4142857142857141</v>
      </c>
      <c r="J14" s="193">
        <f t="shared" si="1"/>
        <v>1.4142857142857141</v>
      </c>
    </row>
    <row r="15" spans="1:76" ht="191.25" x14ac:dyDescent="0.2">
      <c r="A15" s="184" t="s">
        <v>126</v>
      </c>
      <c r="B15" s="185" t="s">
        <v>109</v>
      </c>
      <c r="C15" s="191" t="s">
        <v>134</v>
      </c>
      <c r="D15" s="191" t="s">
        <v>135</v>
      </c>
      <c r="E15" s="188" t="s">
        <v>129</v>
      </c>
      <c r="F15" s="188" t="s">
        <v>130</v>
      </c>
      <c r="G15" s="192">
        <v>1</v>
      </c>
      <c r="H15" s="192">
        <v>1</v>
      </c>
      <c r="I15" s="190">
        <f t="shared" si="0"/>
        <v>1</v>
      </c>
      <c r="J15" s="193">
        <f t="shared" si="1"/>
        <v>1</v>
      </c>
    </row>
    <row r="16" spans="1:76" ht="229.5" x14ac:dyDescent="0.2">
      <c r="A16" s="184" t="s">
        <v>126</v>
      </c>
      <c r="B16" s="185" t="s">
        <v>109</v>
      </c>
      <c r="C16" s="191" t="s">
        <v>136</v>
      </c>
      <c r="D16" s="191" t="s">
        <v>137</v>
      </c>
      <c r="E16" s="188" t="s">
        <v>138</v>
      </c>
      <c r="F16" s="188" t="s">
        <v>130</v>
      </c>
      <c r="G16" s="192">
        <v>-16.666666666666664</v>
      </c>
      <c r="H16" s="192">
        <v>-38.46153846153846</v>
      </c>
      <c r="I16" s="190">
        <f>(100+(H16))/(100+(G16))</f>
        <v>0.73846153846153839</v>
      </c>
      <c r="J16" s="193">
        <f t="shared" si="1"/>
        <v>0.73846153846153839</v>
      </c>
    </row>
    <row r="17" spans="1:10" ht="89.25" x14ac:dyDescent="0.2">
      <c r="A17" s="184" t="s">
        <v>126</v>
      </c>
      <c r="B17" s="185" t="s">
        <v>109</v>
      </c>
      <c r="C17" s="191" t="s">
        <v>139</v>
      </c>
      <c r="D17" s="191" t="s">
        <v>140</v>
      </c>
      <c r="E17" s="188" t="s">
        <v>138</v>
      </c>
      <c r="F17" s="188" t="s">
        <v>130</v>
      </c>
      <c r="G17" s="192">
        <v>0</v>
      </c>
      <c r="H17" s="192">
        <v>-47.205882352941174</v>
      </c>
      <c r="I17" s="190">
        <f>(100+(H17))/(100+(G17))</f>
        <v>0.52794117647058825</v>
      </c>
      <c r="J17" s="193">
        <f t="shared" si="1"/>
        <v>0.52794117647058825</v>
      </c>
    </row>
    <row r="18" spans="1:10" ht="69.75" customHeight="1" x14ac:dyDescent="0.2">
      <c r="A18" s="184" t="s">
        <v>126</v>
      </c>
      <c r="B18" s="185" t="s">
        <v>141</v>
      </c>
      <c r="C18" s="186" t="s">
        <v>142</v>
      </c>
      <c r="D18" s="191" t="s">
        <v>143</v>
      </c>
      <c r="E18" s="188" t="s">
        <v>144</v>
      </c>
      <c r="F18" s="188" t="s">
        <v>130</v>
      </c>
      <c r="G18" s="192">
        <v>51.724137931034484</v>
      </c>
      <c r="H18" s="192">
        <v>63.44086021505376</v>
      </c>
      <c r="I18" s="190">
        <f t="shared" si="0"/>
        <v>1.2265232974910394</v>
      </c>
      <c r="J18" s="193">
        <f t="shared" si="1"/>
        <v>1.2265232974910394</v>
      </c>
    </row>
    <row r="19" spans="1:10" ht="69.75" customHeight="1" x14ac:dyDescent="0.2">
      <c r="A19" s="184" t="s">
        <v>126</v>
      </c>
      <c r="B19" s="185" t="s">
        <v>141</v>
      </c>
      <c r="C19" s="186" t="s">
        <v>145</v>
      </c>
      <c r="D19" s="191" t="s">
        <v>146</v>
      </c>
      <c r="E19" s="188" t="s">
        <v>133</v>
      </c>
      <c r="F19" s="188" t="s">
        <v>130</v>
      </c>
      <c r="G19" s="192">
        <v>33.333333333333329</v>
      </c>
      <c r="H19" s="192">
        <v>33.928571428571431</v>
      </c>
      <c r="I19" s="190">
        <f t="shared" si="0"/>
        <v>1.017857142857143</v>
      </c>
      <c r="J19" s="193">
        <f t="shared" si="1"/>
        <v>1.017857142857143</v>
      </c>
    </row>
    <row r="20" spans="1:10" ht="89.25" x14ac:dyDescent="0.2">
      <c r="A20" s="184" t="s">
        <v>126</v>
      </c>
      <c r="B20" s="185" t="s">
        <v>141</v>
      </c>
      <c r="C20" s="186" t="s">
        <v>147</v>
      </c>
      <c r="D20" s="191" t="s">
        <v>148</v>
      </c>
      <c r="E20" s="188" t="s">
        <v>129</v>
      </c>
      <c r="F20" s="188" t="s">
        <v>130</v>
      </c>
      <c r="G20" s="192">
        <v>5.6000000000000001E-2</v>
      </c>
      <c r="H20" s="192">
        <v>3.358865250389776E-2</v>
      </c>
      <c r="I20" s="190">
        <f t="shared" si="0"/>
        <v>0.59979736614103141</v>
      </c>
      <c r="J20" s="193">
        <f t="shared" si="1"/>
        <v>0.59979736614103141</v>
      </c>
    </row>
    <row r="21" spans="1:10" ht="76.5" x14ac:dyDescent="0.2">
      <c r="A21" s="184" t="s">
        <v>126</v>
      </c>
      <c r="B21" s="185" t="s">
        <v>141</v>
      </c>
      <c r="C21" s="186" t="s">
        <v>149</v>
      </c>
      <c r="D21" s="191" t="s">
        <v>150</v>
      </c>
      <c r="E21" s="188" t="s">
        <v>138</v>
      </c>
      <c r="F21" s="188" t="s">
        <v>130</v>
      </c>
      <c r="G21" s="192">
        <v>-12.244897959183676</v>
      </c>
      <c r="H21" s="192">
        <v>-7.7551020408163307</v>
      </c>
      <c r="I21" s="190">
        <f>(100+(H21))/(100+(G21))</f>
        <v>1.0511627906976744</v>
      </c>
      <c r="J21" s="193">
        <f t="shared" si="1"/>
        <v>1.0511627906976744</v>
      </c>
    </row>
    <row r="22" spans="1:10" ht="69.75" customHeight="1" x14ac:dyDescent="0.2">
      <c r="A22" s="184" t="s">
        <v>126</v>
      </c>
      <c r="B22" s="185" t="s">
        <v>141</v>
      </c>
      <c r="C22" s="186" t="s">
        <v>151</v>
      </c>
      <c r="D22" s="191" t="s">
        <v>152</v>
      </c>
      <c r="E22" s="188" t="s">
        <v>133</v>
      </c>
      <c r="F22" s="188" t="s">
        <v>130</v>
      </c>
      <c r="G22" s="192">
        <v>15.111111111111111</v>
      </c>
      <c r="H22" s="192">
        <v>7.71513353115727</v>
      </c>
      <c r="I22" s="190">
        <f t="shared" si="0"/>
        <v>0.51056030720893697</v>
      </c>
      <c r="J22" s="193">
        <f t="shared" si="1"/>
        <v>0.51056030720893697</v>
      </c>
    </row>
    <row r="23" spans="1:10" ht="76.5" x14ac:dyDescent="0.2">
      <c r="A23" s="184" t="s">
        <v>126</v>
      </c>
      <c r="B23" s="185" t="s">
        <v>141</v>
      </c>
      <c r="C23" s="186" t="s">
        <v>153</v>
      </c>
      <c r="D23" s="191" t="s">
        <v>154</v>
      </c>
      <c r="E23" s="188" t="s">
        <v>155</v>
      </c>
      <c r="F23" s="188" t="s">
        <v>130</v>
      </c>
      <c r="G23" s="192">
        <v>1.9867549668874172</v>
      </c>
      <c r="H23" s="192">
        <v>1.2128378378378379</v>
      </c>
      <c r="I23" s="190">
        <f t="shared" si="0"/>
        <v>0.61046171171171182</v>
      </c>
      <c r="J23" s="193">
        <f t="shared" si="1"/>
        <v>0.61046171171171182</v>
      </c>
    </row>
    <row r="24" spans="1:10" x14ac:dyDescent="0.2">
      <c r="A24" s="195"/>
      <c r="B24" s="195"/>
      <c r="C24" s="196"/>
      <c r="D24" s="197"/>
      <c r="E24" s="198"/>
      <c r="F24" s="198"/>
      <c r="G24" s="199"/>
      <c r="H24" s="199"/>
      <c r="I24" s="200"/>
      <c r="J24" s="201"/>
    </row>
    <row r="25" spans="1:10" ht="15" x14ac:dyDescent="0.2">
      <c r="A25" s="194" t="s">
        <v>159</v>
      </c>
      <c r="B25" s="206"/>
      <c r="C25" s="207"/>
      <c r="D25" s="208"/>
      <c r="E25" s="209"/>
      <c r="F25" s="209"/>
      <c r="G25" s="210"/>
      <c r="H25" s="210"/>
      <c r="I25" s="211"/>
      <c r="J25" s="212"/>
    </row>
    <row r="26" spans="1:10" ht="15" x14ac:dyDescent="0.2">
      <c r="A26" s="194" t="s">
        <v>160</v>
      </c>
      <c r="B26" s="206"/>
      <c r="C26" s="207"/>
      <c r="D26" s="208"/>
      <c r="E26" s="209"/>
      <c r="F26" s="209"/>
      <c r="G26" s="210"/>
      <c r="H26" s="210"/>
      <c r="I26" s="211"/>
      <c r="J26" s="212"/>
    </row>
    <row r="27" spans="1:10" ht="15" x14ac:dyDescent="0.2">
      <c r="A27" s="194" t="s">
        <v>161</v>
      </c>
      <c r="B27" s="206"/>
      <c r="C27" s="207"/>
      <c r="D27" s="208"/>
      <c r="E27" s="209"/>
      <c r="F27" s="209"/>
      <c r="G27" s="210"/>
      <c r="H27" s="210"/>
      <c r="I27" s="211"/>
      <c r="J27" s="212"/>
    </row>
    <row r="28" spans="1:10" ht="24.75" customHeight="1" x14ac:dyDescent="0.25">
      <c r="A28" s="7" t="s">
        <v>101</v>
      </c>
      <c r="B28" s="202"/>
      <c r="C28" s="203"/>
      <c r="D28" s="204"/>
      <c r="G28" s="205"/>
      <c r="H28" s="205"/>
      <c r="I28" s="205"/>
      <c r="J28" s="205"/>
    </row>
    <row r="29" spans="1:10" ht="11.25" customHeight="1" x14ac:dyDescent="0.2">
      <c r="A29" s="155" t="s">
        <v>106</v>
      </c>
      <c r="B29" s="136"/>
      <c r="C29" s="136"/>
      <c r="D29" s="106"/>
    </row>
    <row r="30" spans="1:10" ht="16.5" customHeight="1" x14ac:dyDescent="0.2">
      <c r="A30" s="246" t="s">
        <v>82</v>
      </c>
      <c r="B30" s="246"/>
      <c r="C30" s="246"/>
      <c r="D30" s="247"/>
      <c r="F30" s="245"/>
      <c r="G30" s="215"/>
      <c r="H30" s="215"/>
      <c r="I30" s="215"/>
      <c r="J30" s="215"/>
    </row>
    <row r="31" spans="1:10" ht="7.5" customHeight="1" x14ac:dyDescent="0.2">
      <c r="A31" s="136"/>
      <c r="B31" s="136"/>
      <c r="C31" s="136"/>
      <c r="D31" s="58"/>
    </row>
    <row r="34" spans="7:7" x14ac:dyDescent="0.2">
      <c r="G34" s="154"/>
    </row>
  </sheetData>
  <sheetProtection deleteRows="0" selectLockedCells="1"/>
  <mergeCells count="20">
    <mergeCell ref="F30:J30"/>
    <mergeCell ref="A30:D30"/>
    <mergeCell ref="I9:I11"/>
    <mergeCell ref="C10:C11"/>
    <mergeCell ref="D10:D11"/>
    <mergeCell ref="B7:D9"/>
    <mergeCell ref="E7:E11"/>
    <mergeCell ref="B12:J12"/>
    <mergeCell ref="G9:H9"/>
    <mergeCell ref="A7:A11"/>
    <mergeCell ref="B10:B11"/>
    <mergeCell ref="J7:J11"/>
    <mergeCell ref="F9:F11"/>
    <mergeCell ref="F7:I8"/>
    <mergeCell ref="G10:H10"/>
    <mergeCell ref="A1:J1"/>
    <mergeCell ref="A3:J3"/>
    <mergeCell ref="A4:J4"/>
    <mergeCell ref="A2:J2"/>
    <mergeCell ref="A5:J5"/>
  </mergeCells>
  <phoneticPr fontId="14" type="noConversion"/>
  <conditionalFormatting sqref="J13:J27">
    <cfRule type="cellIs" dxfId="10" priority="1" stopIfTrue="1" operator="between">
      <formula>0.000000000001</formula>
      <formula>0.899999999999</formula>
    </cfRule>
    <cfRule type="cellIs" dxfId="9" priority="2" stopIfTrue="1" operator="between">
      <formula>0.9</formula>
      <formula>0.999</formula>
    </cfRule>
    <cfRule type="cellIs" dxfId="8" priority="3" stopIfTrue="1" operator="greaterThanOrEqual">
      <formula>1</formula>
    </cfRule>
  </conditionalFormatting>
  <printOptions horizontalCentered="1" verticalCentered="1"/>
  <pageMargins left="0.62992125984251968" right="0.19685039370078741" top="0.19685039370078741" bottom="0.19685039370078741" header="0" footer="0.19685039370078741"/>
  <pageSetup scale="60" fitToHeight="10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0"/>
  </sheetPr>
  <dimension ref="B2:M47"/>
  <sheetViews>
    <sheetView tabSelected="1" topLeftCell="A10" zoomScale="75" zoomScaleNormal="75" workbookViewId="0">
      <selection activeCell="J20" sqref="J20"/>
    </sheetView>
  </sheetViews>
  <sheetFormatPr baseColWidth="10" defaultColWidth="11.42578125" defaultRowHeight="15" x14ac:dyDescent="0.3"/>
  <cols>
    <col min="1" max="1" width="6.7109375" style="276" customWidth="1"/>
    <col min="2" max="2" width="12.28515625" style="276" customWidth="1"/>
    <col min="3" max="3" width="11.28515625" style="276" customWidth="1"/>
    <col min="4" max="4" width="79.42578125" style="276" bestFit="1" customWidth="1"/>
    <col min="5" max="5" width="22.42578125" style="276" customWidth="1"/>
    <col min="6" max="6" width="15.42578125" style="276" customWidth="1"/>
    <col min="7" max="7" width="16" style="276" customWidth="1"/>
    <col min="8" max="8" width="14.42578125" style="276" customWidth="1"/>
    <col min="9" max="10" width="12.140625" style="276" customWidth="1"/>
    <col min="11" max="11" width="11.28515625" style="276" customWidth="1"/>
    <col min="12" max="12" width="13" style="276" customWidth="1"/>
    <col min="13" max="13" width="12.85546875" style="276" customWidth="1"/>
    <col min="14" max="16384" width="11.42578125" style="276"/>
  </cols>
  <sheetData>
    <row r="2" spans="2:13" ht="18" x14ac:dyDescent="0.35">
      <c r="L2" s="277" t="s">
        <v>59</v>
      </c>
      <c r="M2" s="278"/>
    </row>
    <row r="3" spans="2:13" s="281" customFormat="1" ht="27" customHeight="1" x14ac:dyDescent="0.2">
      <c r="B3" s="279" t="s">
        <v>172</v>
      </c>
      <c r="C3" s="280"/>
      <c r="D3" s="280"/>
      <c r="E3" s="280"/>
      <c r="F3" s="280"/>
      <c r="G3" s="280"/>
      <c r="H3" s="280"/>
      <c r="I3" s="280"/>
      <c r="J3" s="280"/>
      <c r="K3" s="280"/>
      <c r="L3" s="280"/>
    </row>
    <row r="4" spans="2:13" ht="10.5" customHeight="1" x14ac:dyDescent="0.3"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</row>
    <row r="5" spans="2:13" s="284" customFormat="1" ht="37.5" customHeight="1" x14ac:dyDescent="0.2">
      <c r="B5" s="282" t="s">
        <v>108</v>
      </c>
      <c r="C5" s="283"/>
      <c r="D5" s="283"/>
      <c r="E5" s="283"/>
      <c r="F5" s="283"/>
      <c r="G5" s="283"/>
      <c r="H5" s="283"/>
      <c r="I5" s="283"/>
      <c r="J5" s="283"/>
      <c r="K5" s="283"/>
      <c r="L5" s="283"/>
    </row>
    <row r="7" spans="2:13" ht="20.25" x14ac:dyDescent="0.35">
      <c r="B7" s="285" t="s">
        <v>176</v>
      </c>
      <c r="C7" s="280"/>
      <c r="D7" s="280"/>
      <c r="E7" s="280"/>
      <c r="F7" s="280"/>
      <c r="G7" s="280"/>
      <c r="H7" s="280"/>
      <c r="I7" s="280"/>
      <c r="J7" s="280"/>
      <c r="K7" s="280"/>
      <c r="L7" s="280"/>
    </row>
    <row r="8" spans="2:13" ht="7.5" customHeight="1" x14ac:dyDescent="0.3">
      <c r="B8" s="286"/>
      <c r="C8" s="287"/>
      <c r="D8" s="287"/>
      <c r="E8" s="288"/>
      <c r="F8" s="288"/>
      <c r="G8" s="288"/>
      <c r="H8" s="288"/>
      <c r="I8" s="288"/>
    </row>
    <row r="9" spans="2:13" x14ac:dyDescent="0.3">
      <c r="B9" s="289" t="s">
        <v>60</v>
      </c>
      <c r="C9" s="290"/>
      <c r="D9" s="290"/>
      <c r="E9" s="290"/>
      <c r="F9" s="290"/>
      <c r="G9" s="290"/>
      <c r="H9" s="290"/>
      <c r="I9" s="290"/>
      <c r="J9" s="290"/>
      <c r="K9" s="290"/>
      <c r="L9" s="290"/>
    </row>
    <row r="10" spans="2:13" ht="16.5" customHeight="1" x14ac:dyDescent="0.3">
      <c r="B10" s="291" t="s">
        <v>19</v>
      </c>
      <c r="C10" s="291" t="s">
        <v>61</v>
      </c>
      <c r="D10" s="291" t="s">
        <v>62</v>
      </c>
      <c r="E10" s="291" t="s">
        <v>174</v>
      </c>
      <c r="F10" s="291" t="s">
        <v>175</v>
      </c>
      <c r="G10" s="291" t="s">
        <v>121</v>
      </c>
      <c r="H10" s="291"/>
      <c r="I10" s="292" t="s">
        <v>29</v>
      </c>
      <c r="J10" s="292"/>
      <c r="K10" s="292" t="s">
        <v>30</v>
      </c>
      <c r="L10" s="292"/>
    </row>
    <row r="11" spans="2:13" x14ac:dyDescent="0.3">
      <c r="B11" s="291"/>
      <c r="C11" s="291"/>
      <c r="D11" s="291"/>
      <c r="E11" s="291"/>
      <c r="F11" s="291"/>
      <c r="G11" s="291"/>
      <c r="H11" s="291"/>
      <c r="I11" s="293" t="s">
        <v>63</v>
      </c>
      <c r="J11" s="293" t="s">
        <v>64</v>
      </c>
      <c r="K11" s="291" t="s">
        <v>65</v>
      </c>
      <c r="L11" s="291" t="s">
        <v>66</v>
      </c>
    </row>
    <row r="12" spans="2:13" ht="32.25" customHeight="1" x14ac:dyDescent="0.3">
      <c r="B12" s="291"/>
      <c r="C12" s="291"/>
      <c r="D12" s="291"/>
      <c r="E12" s="291"/>
      <c r="F12" s="291"/>
      <c r="G12" s="294" t="s">
        <v>67</v>
      </c>
      <c r="H12" s="294" t="s">
        <v>68</v>
      </c>
      <c r="I12" s="295"/>
      <c r="J12" s="295"/>
      <c r="K12" s="291"/>
      <c r="L12" s="291"/>
    </row>
    <row r="13" spans="2:13" ht="22.5" customHeight="1" x14ac:dyDescent="0.3">
      <c r="B13" s="296" t="s">
        <v>165</v>
      </c>
      <c r="C13" s="296" t="s">
        <v>126</v>
      </c>
      <c r="D13" s="296" t="s">
        <v>173</v>
      </c>
      <c r="E13" s="297">
        <v>392.4</v>
      </c>
      <c r="F13" s="297">
        <v>373.7</v>
      </c>
      <c r="G13" s="297">
        <v>207.8</v>
      </c>
      <c r="H13" s="297">
        <v>172.9</v>
      </c>
      <c r="I13" s="297">
        <f>H13-G13</f>
        <v>-34.900000000000006</v>
      </c>
      <c r="J13" s="297">
        <f>((H13/G13)*100)-100</f>
        <v>-16.794995187680456</v>
      </c>
      <c r="K13" s="298">
        <f>+J13</f>
        <v>-16.794995187680456</v>
      </c>
      <c r="L13" s="298">
        <f>+J13</f>
        <v>-16.794995187680456</v>
      </c>
    </row>
    <row r="14" spans="2:13" x14ac:dyDescent="0.3">
      <c r="I14" s="299"/>
      <c r="J14" s="300"/>
      <c r="K14" s="299"/>
    </row>
    <row r="15" spans="2:13" x14ac:dyDescent="0.3">
      <c r="B15" s="287" t="s">
        <v>69</v>
      </c>
    </row>
    <row r="16" spans="2:13" x14ac:dyDescent="0.3">
      <c r="B16" s="287"/>
    </row>
    <row r="17" spans="2:12" x14ac:dyDescent="0.3">
      <c r="B17" s="292" t="s">
        <v>70</v>
      </c>
      <c r="C17" s="292"/>
      <c r="D17" s="292"/>
      <c r="E17" s="292"/>
      <c r="F17" s="291" t="s">
        <v>71</v>
      </c>
      <c r="G17" s="291" t="s">
        <v>72</v>
      </c>
      <c r="H17" s="291" t="s">
        <v>73</v>
      </c>
      <c r="I17" s="292" t="s">
        <v>74</v>
      </c>
      <c r="J17" s="292"/>
      <c r="K17" s="292"/>
      <c r="L17" s="291" t="s">
        <v>30</v>
      </c>
    </row>
    <row r="18" spans="2:12" x14ac:dyDescent="0.3">
      <c r="B18" s="291" t="s">
        <v>75</v>
      </c>
      <c r="C18" s="291" t="s">
        <v>76</v>
      </c>
      <c r="D18" s="291" t="s">
        <v>77</v>
      </c>
      <c r="E18" s="291" t="s">
        <v>78</v>
      </c>
      <c r="F18" s="291"/>
      <c r="G18" s="291"/>
      <c r="H18" s="291"/>
      <c r="I18" s="292" t="s">
        <v>122</v>
      </c>
      <c r="J18" s="292"/>
      <c r="K18" s="291" t="s">
        <v>79</v>
      </c>
      <c r="L18" s="291"/>
    </row>
    <row r="19" spans="2:12" ht="18.75" customHeight="1" x14ac:dyDescent="0.3">
      <c r="B19" s="291"/>
      <c r="C19" s="291"/>
      <c r="D19" s="291"/>
      <c r="E19" s="291"/>
      <c r="F19" s="291"/>
      <c r="G19" s="291"/>
      <c r="H19" s="291"/>
      <c r="I19" s="293" t="s">
        <v>80</v>
      </c>
      <c r="J19" s="293" t="s">
        <v>81</v>
      </c>
      <c r="K19" s="291"/>
      <c r="L19" s="291"/>
    </row>
    <row r="20" spans="2:12" ht="180" x14ac:dyDescent="0.3">
      <c r="B20" s="301" t="s">
        <v>110</v>
      </c>
      <c r="C20" s="301" t="s">
        <v>109</v>
      </c>
      <c r="D20" s="302" t="s">
        <v>156</v>
      </c>
      <c r="E20" s="302" t="s">
        <v>157</v>
      </c>
      <c r="F20" s="303" t="s">
        <v>133</v>
      </c>
      <c r="G20" s="303" t="s">
        <v>158</v>
      </c>
      <c r="H20" s="301"/>
      <c r="I20" s="304">
        <v>100</v>
      </c>
      <c r="J20" s="304">
        <v>100</v>
      </c>
      <c r="K20" s="305">
        <f>J20-I20</f>
        <v>0</v>
      </c>
      <c r="L20" s="306">
        <f>(J20/I20)*100</f>
        <v>100</v>
      </c>
    </row>
    <row r="21" spans="2:12" ht="6" customHeight="1" x14ac:dyDescent="0.3">
      <c r="B21" s="307"/>
      <c r="C21" s="307"/>
      <c r="D21" s="307"/>
      <c r="E21" s="307"/>
      <c r="F21" s="307"/>
      <c r="G21" s="307"/>
      <c r="H21" s="307"/>
      <c r="I21" s="307"/>
      <c r="J21" s="307"/>
      <c r="K21" s="308"/>
      <c r="L21" s="307"/>
    </row>
    <row r="22" spans="2:12" ht="15.6" customHeight="1" x14ac:dyDescent="0.3">
      <c r="B22" s="309" t="s">
        <v>159</v>
      </c>
      <c r="C22" s="307"/>
      <c r="D22" s="307"/>
      <c r="E22" s="307"/>
      <c r="F22" s="307"/>
      <c r="G22" s="307"/>
      <c r="H22" s="307"/>
      <c r="I22" s="307"/>
      <c r="J22" s="307"/>
      <c r="K22" s="308"/>
      <c r="L22" s="307"/>
    </row>
    <row r="23" spans="2:12" ht="15.6" customHeight="1" x14ac:dyDescent="0.3">
      <c r="B23" s="309" t="s">
        <v>160</v>
      </c>
      <c r="C23" s="307"/>
      <c r="D23" s="307"/>
      <c r="E23" s="307"/>
      <c r="F23" s="307"/>
      <c r="G23" s="307"/>
      <c r="H23" s="307"/>
      <c r="I23" s="307"/>
      <c r="J23" s="307"/>
      <c r="K23" s="308"/>
      <c r="L23" s="307"/>
    </row>
    <row r="24" spans="2:12" ht="15.6" customHeight="1" x14ac:dyDescent="0.3">
      <c r="B24" s="307"/>
      <c r="C24" s="307"/>
      <c r="D24" s="307"/>
      <c r="E24" s="307"/>
      <c r="F24" s="307"/>
      <c r="G24" s="307"/>
      <c r="H24" s="307"/>
      <c r="I24" s="307"/>
      <c r="J24" s="307"/>
      <c r="K24" s="308"/>
      <c r="L24" s="307"/>
    </row>
    <row r="25" spans="2:12" ht="6" customHeight="1" x14ac:dyDescent="0.3">
      <c r="B25" s="307"/>
      <c r="C25" s="307"/>
      <c r="D25" s="307"/>
      <c r="E25" s="307"/>
      <c r="F25" s="307"/>
      <c r="G25" s="307"/>
      <c r="H25" s="307"/>
      <c r="I25" s="307"/>
      <c r="J25" s="307"/>
      <c r="K25" s="308"/>
      <c r="L25" s="307"/>
    </row>
    <row r="26" spans="2:12" ht="25.5" customHeight="1" x14ac:dyDescent="0.3">
      <c r="B26" s="310" t="s">
        <v>177</v>
      </c>
      <c r="C26" s="311"/>
      <c r="D26" s="311"/>
      <c r="E26" s="311"/>
      <c r="F26" s="311"/>
      <c r="G26" s="311"/>
      <c r="H26" s="311"/>
      <c r="I26" s="311"/>
      <c r="J26" s="311"/>
      <c r="K26" s="311"/>
      <c r="L26" s="311"/>
    </row>
    <row r="27" spans="2:12" ht="6" customHeight="1" x14ac:dyDescent="0.3">
      <c r="B27" s="307"/>
      <c r="C27" s="307"/>
      <c r="D27" s="307"/>
      <c r="E27" s="307"/>
      <c r="F27" s="307"/>
      <c r="G27" s="307"/>
      <c r="H27" s="307"/>
      <c r="I27" s="307"/>
      <c r="J27" s="307"/>
      <c r="K27" s="308"/>
      <c r="L27" s="307"/>
    </row>
    <row r="28" spans="2:12" x14ac:dyDescent="0.3">
      <c r="B28" s="287" t="s">
        <v>178</v>
      </c>
      <c r="C28" s="307"/>
      <c r="D28" s="307"/>
      <c r="E28" s="307"/>
      <c r="F28" s="307"/>
      <c r="G28" s="307"/>
      <c r="H28" s="307"/>
      <c r="I28" s="307"/>
      <c r="J28" s="307"/>
      <c r="K28" s="308"/>
      <c r="L28" s="307"/>
    </row>
    <row r="29" spans="2:12" ht="18" customHeight="1" x14ac:dyDescent="0.3">
      <c r="B29" s="312" t="s">
        <v>179</v>
      </c>
      <c r="C29" s="307"/>
      <c r="D29" s="307"/>
      <c r="E29" s="307"/>
      <c r="F29" s="307"/>
      <c r="G29" s="307"/>
      <c r="H29" s="307"/>
      <c r="I29" s="307"/>
      <c r="J29" s="307"/>
      <c r="K29" s="308"/>
      <c r="L29" s="307"/>
    </row>
    <row r="30" spans="2:12" ht="35.25" customHeight="1" x14ac:dyDescent="0.3">
      <c r="B30" s="310" t="s">
        <v>180</v>
      </c>
      <c r="C30" s="311"/>
      <c r="D30" s="311"/>
      <c r="E30" s="311"/>
      <c r="F30" s="311"/>
      <c r="G30" s="311"/>
      <c r="H30" s="311"/>
      <c r="I30" s="311"/>
      <c r="J30" s="311"/>
      <c r="K30" s="311"/>
      <c r="L30" s="311"/>
    </row>
    <row r="31" spans="2:12" ht="32.25" customHeight="1" x14ac:dyDescent="0.3">
      <c r="B31" s="310" t="s">
        <v>181</v>
      </c>
      <c r="C31" s="311"/>
      <c r="D31" s="311"/>
      <c r="E31" s="311"/>
      <c r="F31" s="311"/>
      <c r="G31" s="311"/>
      <c r="H31" s="311"/>
      <c r="I31" s="311"/>
      <c r="J31" s="311"/>
      <c r="K31" s="311"/>
      <c r="L31" s="311"/>
    </row>
    <row r="32" spans="2:12" ht="19.5" customHeight="1" x14ac:dyDescent="0.3">
      <c r="B32" s="312" t="s">
        <v>102</v>
      </c>
      <c r="C32" s="313"/>
      <c r="D32" s="313"/>
      <c r="E32" s="307"/>
      <c r="F32" s="307"/>
      <c r="G32" s="307"/>
      <c r="H32" s="307"/>
      <c r="I32" s="307"/>
      <c r="J32" s="307"/>
      <c r="K32" s="308"/>
      <c r="L32" s="307"/>
    </row>
    <row r="33" spans="2:12" x14ac:dyDescent="0.3">
      <c r="B33" s="307"/>
      <c r="C33" s="307"/>
      <c r="D33" s="307"/>
      <c r="E33" s="307"/>
      <c r="F33" s="307"/>
      <c r="G33" s="307"/>
      <c r="H33" s="307"/>
      <c r="I33" s="307"/>
      <c r="J33" s="307"/>
      <c r="K33" s="308"/>
      <c r="L33" s="307"/>
    </row>
    <row r="34" spans="2:12" x14ac:dyDescent="0.3">
      <c r="B34" s="314" t="s">
        <v>22</v>
      </c>
      <c r="C34" s="314"/>
      <c r="D34" s="314"/>
      <c r="E34" s="315"/>
      <c r="F34" s="314" t="s">
        <v>23</v>
      </c>
      <c r="G34" s="314"/>
      <c r="H34" s="314"/>
      <c r="I34" s="315"/>
      <c r="J34" s="315"/>
      <c r="K34" s="316"/>
      <c r="L34" s="315"/>
    </row>
    <row r="35" spans="2:12" x14ac:dyDescent="0.3">
      <c r="B35" s="307"/>
      <c r="C35" s="307"/>
      <c r="D35" s="307"/>
      <c r="E35" s="307"/>
      <c r="F35" s="307"/>
      <c r="G35" s="307"/>
      <c r="H35" s="307"/>
      <c r="I35" s="307"/>
      <c r="J35" s="307"/>
      <c r="K35" s="308"/>
      <c r="L35" s="307"/>
    </row>
    <row r="36" spans="2:12" x14ac:dyDescent="0.3">
      <c r="B36" s="296" t="s">
        <v>83</v>
      </c>
      <c r="C36" s="317" t="s">
        <v>84</v>
      </c>
      <c r="D36" s="317"/>
      <c r="E36" s="307"/>
      <c r="F36" s="296" t="s">
        <v>83</v>
      </c>
      <c r="G36" s="317" t="s">
        <v>84</v>
      </c>
      <c r="H36" s="317"/>
      <c r="I36" s="307"/>
      <c r="J36" s="307"/>
      <c r="K36" s="308"/>
      <c r="L36" s="307"/>
    </row>
    <row r="37" spans="2:12" x14ac:dyDescent="0.3">
      <c r="B37" s="296" t="s">
        <v>85</v>
      </c>
      <c r="C37" s="318" t="s">
        <v>86</v>
      </c>
      <c r="D37" s="318"/>
      <c r="E37" s="307"/>
      <c r="F37" s="296" t="s">
        <v>85</v>
      </c>
      <c r="G37" s="318" t="s">
        <v>86</v>
      </c>
      <c r="H37" s="318"/>
      <c r="I37" s="307"/>
      <c r="J37" s="307"/>
      <c r="K37" s="308"/>
      <c r="L37" s="307"/>
    </row>
    <row r="38" spans="2:12" x14ac:dyDescent="0.3">
      <c r="B38" s="296" t="s">
        <v>87</v>
      </c>
      <c r="C38" s="319" t="s">
        <v>88</v>
      </c>
      <c r="D38" s="319"/>
      <c r="E38" s="307"/>
      <c r="F38" s="296" t="s">
        <v>87</v>
      </c>
      <c r="G38" s="319" t="s">
        <v>88</v>
      </c>
      <c r="H38" s="319"/>
      <c r="I38" s="307"/>
      <c r="J38" s="307"/>
      <c r="K38" s="308"/>
      <c r="L38" s="307"/>
    </row>
    <row r="39" spans="2:12" x14ac:dyDescent="0.3">
      <c r="B39" s="307"/>
      <c r="C39" s="307"/>
      <c r="D39" s="307"/>
      <c r="E39" s="307"/>
      <c r="F39" s="307"/>
      <c r="G39" s="307"/>
      <c r="H39" s="307"/>
      <c r="I39" s="307"/>
      <c r="J39" s="307"/>
      <c r="K39" s="308"/>
      <c r="L39" s="307"/>
    </row>
    <row r="40" spans="2:12" ht="3.75" customHeight="1" x14ac:dyDescent="0.3">
      <c r="B40" s="307"/>
      <c r="C40" s="307"/>
      <c r="D40" s="307"/>
      <c r="E40" s="307"/>
      <c r="F40" s="307"/>
      <c r="G40" s="307"/>
      <c r="H40" s="307"/>
      <c r="I40" s="307"/>
      <c r="J40" s="307"/>
      <c r="K40" s="307"/>
      <c r="L40" s="307"/>
    </row>
    <row r="41" spans="2:12" ht="6.75" customHeight="1" x14ac:dyDescent="0.3">
      <c r="B41" s="307"/>
      <c r="C41" s="307"/>
      <c r="D41" s="307"/>
      <c r="E41" s="307"/>
      <c r="F41" s="307"/>
      <c r="G41" s="307"/>
      <c r="H41" s="307"/>
      <c r="I41" s="307"/>
      <c r="J41" s="307"/>
      <c r="K41" s="307"/>
      <c r="L41" s="307"/>
    </row>
    <row r="42" spans="2:12" x14ac:dyDescent="0.3">
      <c r="B42" s="287" t="s">
        <v>103</v>
      </c>
      <c r="C42" s="315"/>
      <c r="D42" s="315"/>
      <c r="E42" s="307"/>
      <c r="F42" s="307"/>
      <c r="G42" s="307"/>
      <c r="H42" s="307"/>
      <c r="I42" s="307"/>
      <c r="J42" s="307"/>
      <c r="K42" s="307"/>
      <c r="L42" s="307"/>
    </row>
    <row r="43" spans="2:12" x14ac:dyDescent="0.3">
      <c r="B43" s="307"/>
      <c r="C43" s="307"/>
      <c r="D43" s="307"/>
      <c r="E43" s="307"/>
      <c r="F43" s="307"/>
      <c r="G43" s="307"/>
      <c r="H43" s="307"/>
      <c r="I43" s="307"/>
      <c r="J43" s="307"/>
      <c r="K43" s="307"/>
      <c r="L43" s="307"/>
    </row>
    <row r="44" spans="2:12" x14ac:dyDescent="0.3">
      <c r="B44" s="296" t="s">
        <v>83</v>
      </c>
      <c r="C44" s="317" t="s">
        <v>104</v>
      </c>
      <c r="D44" s="317"/>
      <c r="E44" s="307"/>
      <c r="F44" s="307"/>
      <c r="G44" s="307"/>
      <c r="H44" s="307"/>
      <c r="I44" s="307"/>
      <c r="J44" s="307"/>
      <c r="K44" s="307"/>
      <c r="L44" s="307"/>
    </row>
    <row r="45" spans="2:12" x14ac:dyDescent="0.3">
      <c r="B45" s="296" t="s">
        <v>85</v>
      </c>
      <c r="C45" s="318" t="s">
        <v>89</v>
      </c>
      <c r="D45" s="318"/>
      <c r="E45" s="307"/>
      <c r="F45" s="307"/>
      <c r="G45" s="307"/>
      <c r="H45" s="307"/>
      <c r="I45" s="307"/>
      <c r="J45" s="307"/>
      <c r="K45" s="307"/>
      <c r="L45" s="307"/>
    </row>
    <row r="46" spans="2:12" x14ac:dyDescent="0.3">
      <c r="B46" s="296" t="s">
        <v>87</v>
      </c>
      <c r="C46" s="319" t="s">
        <v>90</v>
      </c>
      <c r="D46" s="319"/>
      <c r="E46" s="307"/>
      <c r="F46" s="307"/>
      <c r="G46" s="307"/>
      <c r="H46" s="307"/>
      <c r="I46" s="307"/>
      <c r="J46" s="307"/>
      <c r="K46" s="307"/>
      <c r="L46" s="307"/>
    </row>
    <row r="47" spans="2:12" x14ac:dyDescent="0.3">
      <c r="B47" s="307"/>
      <c r="C47" s="307"/>
      <c r="D47" s="307"/>
      <c r="E47" s="307"/>
      <c r="F47" s="307"/>
      <c r="G47" s="307"/>
      <c r="H47" s="307"/>
      <c r="I47" s="307"/>
      <c r="J47" s="307"/>
      <c r="K47" s="307"/>
      <c r="L47" s="307"/>
    </row>
  </sheetData>
  <mergeCells count="40">
    <mergeCell ref="G17:G19"/>
    <mergeCell ref="H17:H19"/>
    <mergeCell ref="B17:E17"/>
    <mergeCell ref="F17:F19"/>
    <mergeCell ref="B10:B12"/>
    <mergeCell ref="C10:C12"/>
    <mergeCell ref="D10:D12"/>
    <mergeCell ref="E10:E12"/>
    <mergeCell ref="B3:L4"/>
    <mergeCell ref="B5:L5"/>
    <mergeCell ref="B9:L9"/>
    <mergeCell ref="B7:L7"/>
    <mergeCell ref="B18:B19"/>
    <mergeCell ref="C18:C19"/>
    <mergeCell ref="I18:J18"/>
    <mergeCell ref="K18:K19"/>
    <mergeCell ref="K10:L10"/>
    <mergeCell ref="K11:K12"/>
    <mergeCell ref="L11:L12"/>
    <mergeCell ref="I17:K17"/>
    <mergeCell ref="L17:L19"/>
    <mergeCell ref="I10:J10"/>
    <mergeCell ref="F10:F12"/>
    <mergeCell ref="G10:H11"/>
    <mergeCell ref="C46:D46"/>
    <mergeCell ref="D18:D19"/>
    <mergeCell ref="E18:E19"/>
    <mergeCell ref="C44:D44"/>
    <mergeCell ref="C45:D45"/>
    <mergeCell ref="C37:D37"/>
    <mergeCell ref="B30:L30"/>
    <mergeCell ref="B31:L31"/>
    <mergeCell ref="C38:D38"/>
    <mergeCell ref="G38:H38"/>
    <mergeCell ref="C36:D36"/>
    <mergeCell ref="B26:L26"/>
    <mergeCell ref="B34:D34"/>
    <mergeCell ref="F34:H34"/>
    <mergeCell ref="G36:H36"/>
    <mergeCell ref="G37:H37"/>
  </mergeCells>
  <phoneticPr fontId="14" type="noConversion"/>
  <conditionalFormatting sqref="K13">
    <cfRule type="cellIs" dxfId="7" priority="10" stopIfTrue="1" operator="lessThan">
      <formula>-10</formula>
    </cfRule>
    <cfRule type="cellIs" dxfId="6" priority="11" stopIfTrue="1" operator="between">
      <formula>-5</formula>
      <formula>-10</formula>
    </cfRule>
    <cfRule type="cellIs" dxfId="5" priority="12" stopIfTrue="1" operator="lessThan">
      <formula>-0.5</formula>
    </cfRule>
  </conditionalFormatting>
  <conditionalFormatting sqref="L13">
    <cfRule type="cellIs" dxfId="4" priority="4" stopIfTrue="1" operator="between">
      <formula>5</formula>
      <formula>10</formula>
    </cfRule>
    <cfRule type="cellIs" dxfId="3" priority="5" stopIfTrue="1" operator="greaterThan">
      <formula>10</formula>
    </cfRule>
    <cfRule type="cellIs" priority="6" stopIfTrue="1" operator="lessThan">
      <formula>5</formula>
    </cfRule>
  </conditionalFormatting>
  <conditionalFormatting sqref="L20">
    <cfRule type="cellIs" dxfId="2" priority="1" stopIfTrue="1" operator="lessThan">
      <formula>90</formula>
    </cfRule>
    <cfRule type="cellIs" dxfId="1" priority="2" stopIfTrue="1" operator="between">
      <formula>90</formula>
      <formula>99</formula>
    </cfRule>
    <cfRule type="cellIs" dxfId="0" priority="3" stopIfTrue="1" operator="between">
      <formula>100</formula>
      <formula>1000</formula>
    </cfRule>
  </conditionalFormatting>
  <printOptions horizontalCentered="1" verticalCentered="1"/>
  <pageMargins left="0.59055118110236227" right="0.59055118110236227" top="0.25" bottom="0.22" header="0" footer="0"/>
  <pageSetup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K73"/>
  <sheetViews>
    <sheetView topLeftCell="A27" workbookViewId="0">
      <selection activeCell="O30" sqref="O30"/>
    </sheetView>
  </sheetViews>
  <sheetFormatPr baseColWidth="10" defaultRowHeight="12.75" x14ac:dyDescent="0.2"/>
  <sheetData>
    <row r="5" spans="2:11" x14ac:dyDescent="0.2">
      <c r="B5" s="157" t="s">
        <v>91</v>
      </c>
      <c r="C5" s="157"/>
      <c r="D5" s="157"/>
      <c r="E5" s="157"/>
      <c r="F5" s="157"/>
      <c r="G5" s="157"/>
      <c r="H5" s="157"/>
      <c r="I5" s="157"/>
      <c r="J5" s="157"/>
      <c r="K5" s="157"/>
    </row>
    <row r="6" spans="2:11" x14ac:dyDescent="0.2">
      <c r="B6" s="157"/>
      <c r="C6" s="157"/>
      <c r="D6" s="157"/>
      <c r="E6" s="157"/>
      <c r="F6" s="157"/>
      <c r="G6" s="157"/>
      <c r="H6" s="157"/>
      <c r="I6" s="157"/>
      <c r="J6" s="157"/>
      <c r="K6" s="157"/>
    </row>
    <row r="7" spans="2:11" ht="15.75" x14ac:dyDescent="0.25">
      <c r="B7" s="157"/>
      <c r="C7" s="157"/>
      <c r="D7" s="157"/>
      <c r="E7" s="157"/>
      <c r="F7" s="157"/>
      <c r="G7" s="157"/>
      <c r="H7" s="157"/>
      <c r="I7" s="158" t="s">
        <v>92</v>
      </c>
      <c r="J7" s="157"/>
      <c r="K7" s="157"/>
    </row>
    <row r="8" spans="2:11" x14ac:dyDescent="0.2">
      <c r="B8" s="157"/>
      <c r="C8" s="157"/>
      <c r="D8" s="157"/>
      <c r="E8" s="157"/>
      <c r="F8" s="157"/>
      <c r="G8" s="157"/>
      <c r="H8" s="157"/>
      <c r="I8" s="157"/>
      <c r="J8" s="157"/>
      <c r="K8" s="157"/>
    </row>
    <row r="9" spans="2:11" x14ac:dyDescent="0.2">
      <c r="B9" s="157"/>
      <c r="C9" s="157"/>
      <c r="D9" s="157"/>
      <c r="E9" s="157"/>
      <c r="F9" s="157"/>
      <c r="G9" s="157"/>
      <c r="H9" s="157"/>
      <c r="I9" s="157"/>
      <c r="J9" s="157"/>
      <c r="K9" s="157"/>
    </row>
    <row r="10" spans="2:11" x14ac:dyDescent="0.2">
      <c r="B10" s="157"/>
      <c r="C10" s="157"/>
      <c r="D10" s="157"/>
      <c r="E10" s="157"/>
      <c r="F10" s="157"/>
      <c r="G10" s="157"/>
      <c r="H10" s="157"/>
      <c r="I10" s="157"/>
      <c r="J10" s="157"/>
      <c r="K10" s="157"/>
    </row>
    <row r="11" spans="2:11" x14ac:dyDescent="0.2">
      <c r="B11" s="157"/>
      <c r="C11" s="157"/>
      <c r="D11" s="157"/>
      <c r="E11" s="157"/>
      <c r="F11" s="157"/>
      <c r="G11" s="157"/>
      <c r="H11" s="157"/>
      <c r="I11" s="157"/>
      <c r="J11" s="157"/>
      <c r="K11" s="157"/>
    </row>
    <row r="12" spans="2:11" x14ac:dyDescent="0.2">
      <c r="B12" s="157"/>
      <c r="C12" s="157"/>
      <c r="D12" s="157"/>
      <c r="E12" s="157"/>
      <c r="F12" s="157"/>
      <c r="G12" s="157"/>
      <c r="H12" s="157"/>
      <c r="I12" s="157"/>
      <c r="J12" s="157"/>
      <c r="K12" s="157"/>
    </row>
    <row r="13" spans="2:11" x14ac:dyDescent="0.2">
      <c r="B13" s="157"/>
      <c r="C13" s="157"/>
      <c r="D13" s="157"/>
      <c r="E13" s="157"/>
      <c r="F13" s="157"/>
      <c r="G13" s="157"/>
      <c r="H13" s="157"/>
      <c r="I13" s="157"/>
      <c r="J13" s="157"/>
      <c r="K13" s="157"/>
    </row>
    <row r="14" spans="2:11" x14ac:dyDescent="0.2">
      <c r="B14" s="157"/>
      <c r="C14" s="157"/>
      <c r="D14" s="157"/>
      <c r="E14" s="157"/>
      <c r="F14" s="157"/>
      <c r="G14" s="157"/>
      <c r="H14" s="157"/>
      <c r="I14" s="157"/>
      <c r="J14" s="157"/>
      <c r="K14" s="157"/>
    </row>
    <row r="15" spans="2:11" x14ac:dyDescent="0.2">
      <c r="B15" s="157"/>
      <c r="C15" s="157"/>
      <c r="D15" s="157"/>
      <c r="E15" s="157"/>
      <c r="F15" s="157"/>
      <c r="G15" s="157"/>
      <c r="H15" s="157"/>
      <c r="I15" s="157"/>
      <c r="J15" s="157"/>
      <c r="K15" s="157"/>
    </row>
    <row r="16" spans="2:11" x14ac:dyDescent="0.2">
      <c r="B16" s="157"/>
      <c r="C16" s="157"/>
      <c r="D16" s="157"/>
      <c r="E16" s="157"/>
      <c r="F16" s="157"/>
      <c r="G16" s="157"/>
      <c r="H16" s="157"/>
      <c r="I16" s="157"/>
      <c r="J16" s="157"/>
      <c r="K16" s="157"/>
    </row>
    <row r="17" spans="2:11" x14ac:dyDescent="0.2">
      <c r="B17" s="157"/>
      <c r="C17" s="157"/>
      <c r="D17" s="157"/>
      <c r="E17" s="157"/>
      <c r="F17" s="157"/>
      <c r="G17" s="157"/>
      <c r="H17" s="157"/>
      <c r="I17" s="157"/>
      <c r="J17" s="157"/>
      <c r="K17" s="157"/>
    </row>
    <row r="18" spans="2:11" x14ac:dyDescent="0.2">
      <c r="B18" s="157"/>
      <c r="C18" s="157"/>
      <c r="D18" s="157"/>
      <c r="E18" s="157"/>
      <c r="F18" s="157"/>
      <c r="G18" s="157"/>
      <c r="H18" s="157"/>
      <c r="I18" s="157"/>
      <c r="J18" s="157"/>
      <c r="K18" s="157"/>
    </row>
    <row r="19" spans="2:11" x14ac:dyDescent="0.2">
      <c r="B19" s="157"/>
      <c r="C19" s="157"/>
      <c r="D19" s="157"/>
      <c r="E19" s="157"/>
      <c r="F19" s="157"/>
      <c r="G19" s="157"/>
      <c r="H19" s="157"/>
      <c r="I19" s="157"/>
      <c r="J19" s="157"/>
      <c r="K19" s="157"/>
    </row>
    <row r="20" spans="2:11" x14ac:dyDescent="0.2">
      <c r="B20" s="157"/>
      <c r="C20" s="157"/>
      <c r="D20" s="157"/>
      <c r="E20" s="157"/>
      <c r="F20" s="157"/>
      <c r="G20" s="157"/>
      <c r="H20" s="157"/>
      <c r="I20" s="157"/>
      <c r="J20" s="157"/>
      <c r="K20" s="157"/>
    </row>
    <row r="21" spans="2:11" x14ac:dyDescent="0.2">
      <c r="B21" s="157"/>
      <c r="C21" s="157"/>
      <c r="D21" s="157"/>
      <c r="E21" s="157"/>
      <c r="F21" s="157"/>
      <c r="G21" s="157"/>
      <c r="H21" s="157"/>
      <c r="I21" s="157"/>
      <c r="J21" s="157"/>
      <c r="K21" s="157"/>
    </row>
    <row r="22" spans="2:11" x14ac:dyDescent="0.2">
      <c r="B22" s="157"/>
      <c r="C22" s="157"/>
      <c r="D22" s="157"/>
      <c r="E22" s="157"/>
      <c r="F22" s="157"/>
      <c r="G22" s="157"/>
      <c r="H22" s="157"/>
      <c r="I22" s="157"/>
      <c r="J22" s="157"/>
      <c r="K22" s="157"/>
    </row>
    <row r="23" spans="2:11" x14ac:dyDescent="0.2">
      <c r="B23" s="157"/>
      <c r="C23" s="157"/>
      <c r="D23" s="157"/>
      <c r="E23" s="157"/>
      <c r="F23" s="157"/>
      <c r="G23" s="157"/>
      <c r="H23" s="157"/>
      <c r="I23" s="157"/>
      <c r="J23" s="157"/>
      <c r="K23" s="157"/>
    </row>
    <row r="24" spans="2:11" x14ac:dyDescent="0.2">
      <c r="B24" s="157"/>
      <c r="C24" s="157"/>
      <c r="D24" s="157"/>
      <c r="E24" s="157"/>
      <c r="F24" s="157"/>
      <c r="G24" s="157"/>
      <c r="H24" s="157"/>
      <c r="I24" s="157"/>
      <c r="J24" s="157"/>
      <c r="K24" s="157"/>
    </row>
    <row r="25" spans="2:11" x14ac:dyDescent="0.2">
      <c r="B25" s="157"/>
      <c r="C25" s="157"/>
      <c r="D25" s="157"/>
      <c r="E25" s="157"/>
      <c r="F25" s="157"/>
      <c r="G25" s="157"/>
      <c r="H25" s="157"/>
      <c r="I25" s="157"/>
      <c r="J25" s="157"/>
      <c r="K25" s="157"/>
    </row>
    <row r="26" spans="2:11" x14ac:dyDescent="0.2"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spans="2:11" x14ac:dyDescent="0.2">
      <c r="B27" s="157"/>
      <c r="C27" s="157"/>
      <c r="D27" s="157"/>
      <c r="E27" s="157"/>
      <c r="F27" s="157"/>
      <c r="G27" s="157"/>
      <c r="H27" s="157"/>
      <c r="I27" s="157"/>
      <c r="J27" s="157"/>
      <c r="K27" s="157"/>
    </row>
    <row r="28" spans="2:11" x14ac:dyDescent="0.2">
      <c r="B28" s="157"/>
      <c r="C28" s="157"/>
      <c r="D28" s="157"/>
      <c r="E28" s="157"/>
      <c r="F28" s="157"/>
      <c r="G28" s="157"/>
      <c r="H28" s="157"/>
      <c r="I28" s="157"/>
      <c r="J28" s="157"/>
      <c r="K28" s="157"/>
    </row>
    <row r="29" spans="2:11" x14ac:dyDescent="0.2">
      <c r="B29" s="157"/>
      <c r="C29" s="157"/>
      <c r="D29" s="157"/>
      <c r="E29" s="157"/>
      <c r="F29" s="157"/>
      <c r="G29" s="157"/>
      <c r="H29" s="157"/>
      <c r="I29" s="157"/>
      <c r="J29" s="157"/>
      <c r="K29" s="157"/>
    </row>
    <row r="30" spans="2:11" x14ac:dyDescent="0.2">
      <c r="B30" s="157"/>
      <c r="C30" s="157"/>
      <c r="D30" s="157"/>
      <c r="E30" s="157"/>
      <c r="F30" s="157"/>
      <c r="G30" s="157"/>
      <c r="H30" s="157"/>
      <c r="I30" s="157"/>
      <c r="J30" s="157"/>
      <c r="K30" s="157"/>
    </row>
    <row r="31" spans="2:11" x14ac:dyDescent="0.2">
      <c r="B31" s="157"/>
      <c r="C31" s="157"/>
      <c r="D31" s="157"/>
      <c r="E31" s="157"/>
      <c r="F31" s="157"/>
      <c r="G31" s="157"/>
      <c r="H31" s="157"/>
      <c r="I31" s="157"/>
      <c r="J31" s="157"/>
      <c r="K31" s="157"/>
    </row>
    <row r="32" spans="2:11" x14ac:dyDescent="0.2">
      <c r="B32" s="157"/>
      <c r="C32" s="157"/>
      <c r="D32" s="157"/>
      <c r="E32" s="157"/>
      <c r="F32" s="157"/>
      <c r="G32" s="157"/>
      <c r="H32" s="157"/>
      <c r="I32" s="157"/>
      <c r="J32" s="157"/>
      <c r="K32" s="157"/>
    </row>
    <row r="33" spans="2:11" x14ac:dyDescent="0.2">
      <c r="B33" s="157"/>
      <c r="C33" s="157"/>
      <c r="D33" s="157"/>
      <c r="E33" s="157"/>
      <c r="F33" s="157"/>
      <c r="G33" s="157"/>
      <c r="H33" s="157"/>
      <c r="I33" s="157"/>
      <c r="J33" s="157"/>
      <c r="K33" s="157"/>
    </row>
    <row r="34" spans="2:11" x14ac:dyDescent="0.2">
      <c r="B34" s="157"/>
      <c r="C34" s="157"/>
      <c r="D34" s="157"/>
      <c r="E34" s="157"/>
      <c r="F34" s="157"/>
      <c r="G34" s="157"/>
      <c r="H34" s="157"/>
      <c r="I34" s="157"/>
      <c r="J34" s="157"/>
      <c r="K34" s="157"/>
    </row>
    <row r="35" spans="2:11" x14ac:dyDescent="0.2">
      <c r="B35" s="157"/>
      <c r="C35" s="157"/>
      <c r="D35" s="157"/>
      <c r="E35" s="157"/>
      <c r="F35" s="157"/>
      <c r="G35" s="157"/>
      <c r="H35" s="157"/>
      <c r="I35" s="157"/>
      <c r="J35" s="157"/>
      <c r="K35" s="157"/>
    </row>
    <row r="36" spans="2:11" x14ac:dyDescent="0.2">
      <c r="B36" s="157"/>
      <c r="C36" s="157"/>
      <c r="D36" s="157"/>
      <c r="E36" s="157"/>
      <c r="F36" s="157"/>
      <c r="G36" s="157"/>
      <c r="H36" s="157"/>
      <c r="I36" s="157"/>
      <c r="J36" s="157"/>
      <c r="K36" s="157"/>
    </row>
    <row r="37" spans="2:11" x14ac:dyDescent="0.2">
      <c r="B37" s="157"/>
      <c r="C37" s="157"/>
      <c r="D37" s="157"/>
      <c r="E37" s="157"/>
      <c r="F37" s="157"/>
      <c r="G37" s="157"/>
      <c r="H37" s="157"/>
      <c r="I37" s="157"/>
      <c r="J37" s="157"/>
      <c r="K37" s="157"/>
    </row>
    <row r="38" spans="2:11" x14ac:dyDescent="0.2">
      <c r="B38" s="157"/>
      <c r="C38" s="157"/>
      <c r="D38" s="157"/>
      <c r="E38" s="157"/>
      <c r="F38" s="157"/>
      <c r="G38" s="157"/>
      <c r="H38" s="157"/>
      <c r="I38" s="157"/>
      <c r="J38" s="157"/>
      <c r="K38" s="157"/>
    </row>
    <row r="39" spans="2:11" x14ac:dyDescent="0.2">
      <c r="B39" s="157"/>
      <c r="C39" s="157"/>
      <c r="D39" s="157"/>
      <c r="E39" s="157"/>
      <c r="F39" s="157"/>
      <c r="G39" s="157"/>
      <c r="H39" s="157"/>
      <c r="I39" s="157"/>
      <c r="J39" s="157"/>
      <c r="K39" s="157"/>
    </row>
    <row r="40" spans="2:11" x14ac:dyDescent="0.2">
      <c r="B40" s="157"/>
      <c r="C40" s="157"/>
      <c r="D40" s="157"/>
      <c r="E40" s="157"/>
      <c r="F40" s="157"/>
      <c r="G40" s="157"/>
      <c r="H40" s="157"/>
      <c r="I40" s="157"/>
      <c r="J40" s="157"/>
      <c r="K40" s="157"/>
    </row>
    <row r="41" spans="2:11" x14ac:dyDescent="0.2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11" x14ac:dyDescent="0.2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11" x14ac:dyDescent="0.2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11" x14ac:dyDescent="0.2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11" x14ac:dyDescent="0.2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  <row r="46" spans="2:11" x14ac:dyDescent="0.2">
      <c r="B46" s="157"/>
      <c r="C46" s="157"/>
      <c r="D46" s="157"/>
      <c r="E46" s="157"/>
      <c r="F46" s="157"/>
      <c r="G46" s="157"/>
      <c r="H46" s="157"/>
      <c r="I46" s="157"/>
      <c r="J46" s="157"/>
      <c r="K46" s="157"/>
    </row>
    <row r="47" spans="2:11" x14ac:dyDescent="0.2">
      <c r="B47" s="157"/>
      <c r="C47" s="157"/>
      <c r="D47" s="157"/>
      <c r="E47" s="157"/>
      <c r="F47" s="157"/>
      <c r="G47" s="157"/>
      <c r="H47" s="157"/>
      <c r="I47" s="157"/>
      <c r="J47" s="157"/>
      <c r="K47" s="157"/>
    </row>
    <row r="48" spans="2:11" x14ac:dyDescent="0.2">
      <c r="B48" s="157"/>
      <c r="C48" s="157"/>
      <c r="D48" s="157"/>
      <c r="E48" s="157"/>
      <c r="F48" s="157"/>
      <c r="G48" s="157"/>
      <c r="H48" s="157"/>
      <c r="I48" s="157"/>
      <c r="J48" s="157"/>
      <c r="K48" s="157"/>
    </row>
    <row r="49" spans="2:11" x14ac:dyDescent="0.2">
      <c r="B49" s="157"/>
      <c r="C49" s="157"/>
      <c r="D49" s="157"/>
      <c r="E49" s="157"/>
      <c r="F49" s="157"/>
      <c r="G49" s="157"/>
      <c r="H49" s="157"/>
      <c r="I49" s="157"/>
      <c r="J49" s="157"/>
      <c r="K49" s="157"/>
    </row>
    <row r="50" spans="2:11" x14ac:dyDescent="0.2">
      <c r="B50" s="157"/>
      <c r="C50" s="157"/>
      <c r="D50" s="157"/>
      <c r="E50" s="157"/>
      <c r="F50" s="157"/>
      <c r="G50" s="157"/>
      <c r="H50" s="157"/>
      <c r="I50" s="157"/>
      <c r="J50" s="157"/>
      <c r="K50" s="157"/>
    </row>
    <row r="51" spans="2:11" x14ac:dyDescent="0.2">
      <c r="B51" s="157"/>
      <c r="C51" s="157"/>
      <c r="D51" s="157"/>
      <c r="E51" s="157"/>
      <c r="F51" s="157"/>
      <c r="G51" s="157"/>
      <c r="H51" s="157"/>
      <c r="I51" s="157"/>
      <c r="J51" s="157"/>
      <c r="K51" s="157"/>
    </row>
    <row r="52" spans="2:11" x14ac:dyDescent="0.2">
      <c r="B52" s="157"/>
      <c r="C52" s="157"/>
      <c r="D52" s="157"/>
      <c r="E52" s="157"/>
      <c r="F52" s="157"/>
      <c r="G52" s="157"/>
      <c r="H52" s="157"/>
      <c r="I52" s="157"/>
      <c r="J52" s="157"/>
      <c r="K52" s="157"/>
    </row>
    <row r="53" spans="2:11" x14ac:dyDescent="0.2">
      <c r="B53" s="157"/>
      <c r="C53" s="157"/>
      <c r="D53" s="157"/>
      <c r="E53" s="157"/>
      <c r="F53" s="157"/>
      <c r="G53" s="157"/>
      <c r="H53" s="157"/>
      <c r="I53" s="157"/>
      <c r="J53" s="157"/>
      <c r="K53" s="157"/>
    </row>
    <row r="54" spans="2:11" x14ac:dyDescent="0.2">
      <c r="B54" s="157"/>
      <c r="C54" s="157"/>
      <c r="D54" s="157"/>
      <c r="E54" s="157"/>
      <c r="F54" s="157"/>
      <c r="G54" s="157"/>
      <c r="H54" s="157"/>
      <c r="I54" s="157"/>
      <c r="J54" s="157"/>
      <c r="K54" s="157"/>
    </row>
    <row r="55" spans="2:11" x14ac:dyDescent="0.2">
      <c r="B55" s="157"/>
      <c r="C55" s="157"/>
      <c r="D55" s="157"/>
      <c r="E55" s="157"/>
      <c r="F55" s="157"/>
      <c r="G55" s="157"/>
      <c r="H55" s="157"/>
      <c r="I55" s="157"/>
      <c r="J55" s="157"/>
      <c r="K55" s="157"/>
    </row>
    <row r="56" spans="2:11" x14ac:dyDescent="0.2">
      <c r="B56" s="157"/>
      <c r="C56" s="157"/>
      <c r="D56" s="157"/>
      <c r="E56" s="157"/>
      <c r="F56" s="157"/>
      <c r="G56" s="157"/>
      <c r="H56" s="157"/>
      <c r="I56" s="157"/>
      <c r="J56" s="157"/>
      <c r="K56" s="157"/>
    </row>
    <row r="57" spans="2:11" x14ac:dyDescent="0.2">
      <c r="B57" s="157"/>
      <c r="C57" s="157"/>
      <c r="D57" s="157"/>
      <c r="E57" s="157"/>
      <c r="F57" s="157"/>
      <c r="G57" s="157"/>
      <c r="H57" s="157"/>
      <c r="I57" s="157"/>
      <c r="J57" s="157"/>
      <c r="K57" s="157"/>
    </row>
    <row r="58" spans="2:11" x14ac:dyDescent="0.2">
      <c r="B58" s="157"/>
      <c r="C58" s="157"/>
      <c r="D58" s="157"/>
      <c r="E58" s="157"/>
      <c r="F58" s="157"/>
      <c r="G58" s="157"/>
      <c r="H58" s="157"/>
      <c r="I58" s="157"/>
      <c r="J58" s="157"/>
      <c r="K58" s="157"/>
    </row>
    <row r="59" spans="2:11" x14ac:dyDescent="0.2">
      <c r="B59" s="157"/>
      <c r="C59" s="157"/>
      <c r="D59" s="157"/>
      <c r="E59" s="157"/>
      <c r="F59" s="157"/>
      <c r="G59" s="157"/>
      <c r="H59" s="157"/>
      <c r="I59" s="157"/>
      <c r="J59" s="157"/>
      <c r="K59" s="157"/>
    </row>
    <row r="60" spans="2:11" x14ac:dyDescent="0.2">
      <c r="B60" s="157"/>
      <c r="C60" s="157"/>
      <c r="D60" s="157"/>
      <c r="E60" s="157"/>
      <c r="F60" s="157"/>
      <c r="G60" s="157"/>
      <c r="H60" s="157"/>
      <c r="I60" s="157"/>
      <c r="J60" s="157"/>
      <c r="K60" s="157"/>
    </row>
    <row r="61" spans="2:11" x14ac:dyDescent="0.2">
      <c r="B61" s="157"/>
      <c r="C61" s="157"/>
      <c r="D61" s="157"/>
      <c r="E61" s="157"/>
      <c r="F61" s="157"/>
      <c r="G61" s="157"/>
      <c r="H61" s="157"/>
      <c r="I61" s="157"/>
      <c r="J61" s="157"/>
      <c r="K61" s="157"/>
    </row>
    <row r="62" spans="2:11" x14ac:dyDescent="0.2">
      <c r="B62" s="157"/>
      <c r="C62" s="157"/>
      <c r="D62" s="157"/>
      <c r="E62" s="157"/>
      <c r="F62" s="157"/>
      <c r="G62" s="157"/>
      <c r="H62" s="157"/>
      <c r="I62" s="157"/>
      <c r="J62" s="157"/>
      <c r="K62" s="157"/>
    </row>
    <row r="63" spans="2:11" x14ac:dyDescent="0.2">
      <c r="B63" s="157"/>
      <c r="C63" s="157"/>
      <c r="D63" s="157"/>
      <c r="E63" s="157"/>
      <c r="F63" s="157"/>
      <c r="G63" s="157"/>
      <c r="H63" s="157"/>
      <c r="I63" s="157"/>
      <c r="J63" s="157"/>
      <c r="K63" s="157"/>
    </row>
    <row r="64" spans="2:11" x14ac:dyDescent="0.2">
      <c r="B64" s="157"/>
      <c r="C64" s="157"/>
      <c r="D64" s="157"/>
      <c r="E64" s="157"/>
      <c r="F64" s="157"/>
      <c r="G64" s="157"/>
      <c r="H64" s="157"/>
      <c r="I64" s="157"/>
      <c r="J64" s="157"/>
      <c r="K64" s="157"/>
    </row>
    <row r="65" spans="2:11" x14ac:dyDescent="0.2">
      <c r="B65" s="157"/>
      <c r="C65" s="157"/>
      <c r="D65" s="157"/>
      <c r="E65" s="157"/>
      <c r="F65" s="157"/>
      <c r="G65" s="157"/>
      <c r="H65" s="157"/>
      <c r="I65" s="157"/>
      <c r="J65" s="157"/>
      <c r="K65" s="157"/>
    </row>
    <row r="66" spans="2:11" x14ac:dyDescent="0.2">
      <c r="B66" s="157"/>
      <c r="C66" s="157"/>
      <c r="D66" s="157"/>
      <c r="E66" s="157"/>
      <c r="F66" s="157"/>
      <c r="G66" s="157"/>
      <c r="H66" s="157"/>
      <c r="I66" s="157"/>
      <c r="J66" s="157"/>
      <c r="K66" s="157"/>
    </row>
    <row r="67" spans="2:11" x14ac:dyDescent="0.2">
      <c r="B67" s="157"/>
      <c r="C67" s="157"/>
      <c r="D67" s="157"/>
      <c r="E67" s="157"/>
      <c r="F67" s="157"/>
      <c r="G67" s="157"/>
      <c r="H67" s="157"/>
      <c r="I67" s="157"/>
      <c r="J67" s="157"/>
      <c r="K67" s="157"/>
    </row>
    <row r="68" spans="2:11" x14ac:dyDescent="0.2">
      <c r="B68" s="157"/>
      <c r="C68" s="157"/>
      <c r="D68" s="157"/>
      <c r="E68" s="157"/>
      <c r="F68" s="157"/>
      <c r="G68" s="157"/>
      <c r="H68" s="157"/>
      <c r="I68" s="157"/>
      <c r="J68" s="157"/>
      <c r="K68" s="157"/>
    </row>
    <row r="69" spans="2:11" x14ac:dyDescent="0.2">
      <c r="B69" s="157"/>
      <c r="C69" s="157"/>
      <c r="D69" s="157"/>
      <c r="E69" s="157"/>
      <c r="F69" s="157"/>
      <c r="G69" s="157"/>
      <c r="H69" s="157"/>
      <c r="I69" s="157"/>
      <c r="J69" s="157"/>
      <c r="K69" s="157"/>
    </row>
    <row r="70" spans="2:11" x14ac:dyDescent="0.2">
      <c r="B70" s="157"/>
      <c r="C70" s="157"/>
      <c r="D70" s="157"/>
      <c r="E70" s="157"/>
      <c r="F70" s="157"/>
      <c r="G70" s="157"/>
      <c r="H70" s="157"/>
      <c r="I70" s="157"/>
      <c r="J70" s="157"/>
      <c r="K70" s="157"/>
    </row>
    <row r="71" spans="2:11" x14ac:dyDescent="0.2">
      <c r="B71" s="157"/>
      <c r="C71" s="157"/>
      <c r="D71" s="157"/>
      <c r="E71" s="157"/>
      <c r="F71" s="157"/>
      <c r="G71" s="157"/>
      <c r="H71" s="157"/>
      <c r="I71" s="157"/>
      <c r="J71" s="157"/>
      <c r="K71" s="157"/>
    </row>
    <row r="72" spans="2:11" x14ac:dyDescent="0.2">
      <c r="B72" s="157"/>
      <c r="C72" s="157"/>
      <c r="D72" s="157"/>
      <c r="E72" s="157"/>
      <c r="F72" s="157"/>
      <c r="G72" s="157"/>
      <c r="H72" s="157"/>
      <c r="I72" s="157"/>
      <c r="J72" s="157"/>
      <c r="K72" s="157"/>
    </row>
    <row r="73" spans="2:11" x14ac:dyDescent="0.2">
      <c r="B73" s="157"/>
      <c r="C73" s="157"/>
      <c r="D73" s="157"/>
      <c r="E73" s="157"/>
      <c r="F73" s="157"/>
      <c r="G73" s="157"/>
      <c r="H73" s="157"/>
      <c r="I73" s="157"/>
      <c r="J73" s="157"/>
      <c r="K73" s="157"/>
    </row>
  </sheetData>
  <phoneticPr fontId="14" type="noConversion"/>
  <printOptions horizontalCentered="1" verticalCentered="1"/>
  <pageMargins left="0.39370078740157483" right="0.39370078740157483" top="0.39370078740157483" bottom="0.39370078740157483" header="0" footer="0"/>
  <pageSetup scale="9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1BC454D65AC43B68839C4B24746EB" ma:contentTypeVersion="4" ma:contentTypeDescription="Create a new document." ma:contentTypeScope="" ma:versionID="174110688bd6ed21fa84c521699efbec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31665f5c323611689af4d9f38783f5b4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AE5889-6ACB-475E-97AC-FB066AB74C75}"/>
</file>

<file path=customXml/itemProps2.xml><?xml version="1.0" encoding="utf-8"?>
<ds:datastoreItem xmlns:ds="http://schemas.openxmlformats.org/officeDocument/2006/customXml" ds:itemID="{E6B6E7D6-194A-49FD-8E66-0168125EF0F4}"/>
</file>

<file path=customXml/itemProps3.xml><?xml version="1.0" encoding="utf-8"?>
<ds:datastoreItem xmlns:ds="http://schemas.openxmlformats.org/officeDocument/2006/customXml" ds:itemID="{95F60D4A-91EA-4D07-B9F7-110D3B176D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COMPORT_GTO (ENTIDADES)</vt:lpstr>
      <vt:lpstr>CATEGORIAS PROGRAMATICAS</vt:lpstr>
      <vt:lpstr>INDICADORES DE DESEMPEÑO</vt:lpstr>
      <vt:lpstr>GASTO Pp IND DESEMP</vt:lpstr>
      <vt:lpstr>CRITERIOS SEMAFOROS</vt:lpstr>
      <vt:lpstr>'CATEGORIAS PROGRAMATICAS'!Área_de_impresión</vt:lpstr>
      <vt:lpstr>'COMPORT_GTO (ENTIDADES)'!Área_de_impresión</vt:lpstr>
      <vt:lpstr>'CRITERIOS SEMAFOROS'!Área_de_impresión</vt:lpstr>
      <vt:lpstr>'GASTO Pp IND DESEMP'!Área_de_impresión</vt:lpstr>
      <vt:lpstr>'INDICADORES DE DESEMPEÑO'!Área_de_impresión</vt:lpstr>
      <vt:lpstr>'CRITERIOS SEMAFOROS'!OLE_LINK2</vt:lpstr>
      <vt:lpstr>'CATEGORIAS PROGRAMATICAS'!Títulos_a_imprimir</vt:lpstr>
      <vt:lpstr>'INDICADORES DE DESEMPEÑO'!Títulos_a_imprimir</vt:lpstr>
    </vt:vector>
  </TitlesOfParts>
  <Company>secodam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secodam</dc:creator>
  <dc:description>Versión 17 de junio de 2011.</dc:description>
  <cp:lastModifiedBy>Marie Claude Brunel Manse</cp:lastModifiedBy>
  <cp:lastPrinted>2024-02-08T16:14:02Z</cp:lastPrinted>
  <dcterms:created xsi:type="dcterms:W3CDTF">2001-08-03T16:37:07Z</dcterms:created>
  <dcterms:modified xsi:type="dcterms:W3CDTF">2025-11-05T18:09:22Z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</Properties>
</file>