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2" documentId="13_ncr:1_{9AE96DB7-061A-481D-AC32-C083A3E43125}" xr6:coauthVersionLast="47" xr6:coauthVersionMax="47" xr10:uidLastSave="{019AE4EC-E441-44C4-BED6-CD5F11433E47}"/>
  <bookViews>
    <workbookView xWindow="-120" yWindow="-120" windowWidth="29040" windowHeight="15840" tabRatio="482" xr2:uid="{00000000-000D-0000-FFFF-FFFF00000000}"/>
  </bookViews>
  <sheets>
    <sheet name="Flujo_Secihti" sheetId="35" r:id="rId1"/>
  </sheets>
  <externalReferences>
    <externalReference r:id="rId2"/>
  </externalReferences>
  <definedNames>
    <definedName name="\0">#REF!</definedName>
    <definedName name="\c">#REF!</definedName>
    <definedName name="\l">#N/A</definedName>
    <definedName name="\p">#N/A</definedName>
    <definedName name="\r">#REF!</definedName>
    <definedName name="A_impresión_IM">#REF!</definedName>
    <definedName name="adf">#REF!</definedName>
    <definedName name="_xlnm.Print_Area" localSheetId="0">Flujo_Secihti!$A$1:$T$39</definedName>
    <definedName name="ASC">#REF!</definedName>
    <definedName name="asd">#REF!</definedName>
    <definedName name="Base_datos_IM">#REF!</definedName>
    <definedName name="_xlnm.Database">#REF!</definedName>
    <definedName name="FORM" localSheetId="0">#REF!</definedName>
    <definedName name="FORM">#REF!</definedName>
    <definedName name="p8b">#REF!</definedName>
    <definedName name="RANIMP">#N/A</definedName>
    <definedName name="_xlnm.Print_Titles" localSheetId="0">Flujo_Secihti!$1:$5</definedName>
    <definedName name="Títulos_a_imprimir_IM">#REF!</definedName>
    <definedName name="ZZ">'[1]Enero-Junio'!#REF!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1" i="35" l="1"/>
  <c r="R31" i="35"/>
  <c r="S33" i="35" l="1"/>
  <c r="S29" i="35"/>
  <c r="S28" i="35"/>
  <c r="R28" i="35"/>
  <c r="R27" i="35"/>
  <c r="Q27" i="35"/>
  <c r="S25" i="35"/>
  <c r="S24" i="35"/>
  <c r="S23" i="35"/>
  <c r="R23" i="35"/>
  <c r="S21" i="35"/>
  <c r="S20" i="35"/>
  <c r="S19" i="35"/>
  <c r="S18" i="35"/>
  <c r="R18" i="35"/>
  <c r="Q18" i="35"/>
  <c r="S16" i="35"/>
  <c r="S15" i="35"/>
  <c r="S14" i="35"/>
  <c r="S13" i="35"/>
  <c r="S12" i="35"/>
  <c r="R11" i="35"/>
  <c r="S11" i="35" s="1"/>
  <c r="Q11" i="35"/>
  <c r="G14" i="35"/>
  <c r="G13" i="35" s="1"/>
  <c r="S27" i="35" l="1"/>
  <c r="S4" i="35" l="1"/>
  <c r="G31" i="35"/>
  <c r="G24" i="35"/>
  <c r="R35" i="35"/>
  <c r="Q35" i="35"/>
  <c r="Q37" i="35" s="1"/>
  <c r="G23" i="35"/>
  <c r="G19" i="35"/>
  <c r="G9" i="35"/>
  <c r="R37" i="35" l="1"/>
  <c r="G35" i="35"/>
  <c r="S35" i="35"/>
  <c r="S37" i="35" l="1"/>
</calcChain>
</file>

<file path=xl/sharedStrings.xml><?xml version="1.0" encoding="utf-8"?>
<sst xmlns="http://schemas.openxmlformats.org/spreadsheetml/2006/main" count="65" uniqueCount="63">
  <si>
    <t>RECURSOS</t>
  </si>
  <si>
    <t>PROPIOS</t>
  </si>
  <si>
    <t>TOTAL</t>
  </si>
  <si>
    <t>DENOMINACIÓN</t>
  </si>
  <si>
    <t>INGRESOS</t>
  </si>
  <si>
    <t>EGRESOS</t>
  </si>
  <si>
    <t>Servicios Personales</t>
  </si>
  <si>
    <t>Materiales y Suministros</t>
  </si>
  <si>
    <t>Servicios Generales</t>
  </si>
  <si>
    <t>Otras Erogaciones</t>
  </si>
  <si>
    <t>Bienes Muebles e Inmuebles</t>
  </si>
  <si>
    <t>Obra Pública</t>
  </si>
  <si>
    <t>DIFERENCIA ENTRE INGRESOS Y EGRESOS ( Aclarar en la Nota )</t>
  </si>
  <si>
    <t>U.R.</t>
  </si>
  <si>
    <t>FECHA:</t>
  </si>
  <si>
    <t>CLAVE</t>
  </si>
  <si>
    <t>FLUJO DE EFECTIVO</t>
  </si>
  <si>
    <t>DISPONIBILIDAD INICIAL  *</t>
  </si>
  <si>
    <t>De Ingresos Propios</t>
  </si>
  <si>
    <t xml:space="preserve"> GASTO CORRIENTE DE OPERACION</t>
  </si>
  <si>
    <t>RECURSOS PROPIOS</t>
  </si>
  <si>
    <t>INGRESOS CORRIENTES Y DE CAPITAL</t>
  </si>
  <si>
    <t>Venta de:</t>
  </si>
  <si>
    <t>Bienes</t>
  </si>
  <si>
    <t>Servicios</t>
  </si>
  <si>
    <t>Intereses Comisiones y Gastos de la Deuda</t>
  </si>
  <si>
    <t>Diversos</t>
  </si>
  <si>
    <t>Venta de Inversiones</t>
  </si>
  <si>
    <t xml:space="preserve"> INVERSIÓN FISICA</t>
  </si>
  <si>
    <t>OPERACIONES AJENAS</t>
  </si>
  <si>
    <t>Por Cuenta de Terceros</t>
  </si>
  <si>
    <t>Derivados de Erogaciones Recuperables</t>
  </si>
  <si>
    <t>TRANSFERENCIAS Y SUBSIDIOS</t>
  </si>
  <si>
    <t xml:space="preserve"> INVERSIÓN FINANCIERA</t>
  </si>
  <si>
    <t>Transferencias para Programas de Apoyo</t>
  </si>
  <si>
    <t>Inversión Financiera</t>
  </si>
  <si>
    <t>CORRIENTES</t>
  </si>
  <si>
    <t>DE INVERSIÓN</t>
  </si>
  <si>
    <t>Para Pago de Intereses Comisiones y Gastos</t>
  </si>
  <si>
    <t xml:space="preserve"> OPERACIONES AJENAS</t>
  </si>
  <si>
    <t>Para Inversión Financiera</t>
  </si>
  <si>
    <t>Erog. Deriv. de Ing. por Cta. de Terceros</t>
  </si>
  <si>
    <t>Para Amortización de Pasivo</t>
  </si>
  <si>
    <t>Erogaciones Recuperables</t>
  </si>
  <si>
    <t>Subsidios</t>
  </si>
  <si>
    <t>ENDEUDAMIENTO O (DESENDEUDAMIENTO) NETO</t>
  </si>
  <si>
    <t xml:space="preserve"> DISPONIBILIDAD FINAL</t>
  </si>
  <si>
    <t>Interno</t>
  </si>
  <si>
    <t xml:space="preserve">                                      </t>
  </si>
  <si>
    <t>Externo</t>
  </si>
  <si>
    <t xml:space="preserve"> ENTEROS A TESOFE</t>
  </si>
  <si>
    <t>Suman Disponibilidad Inicial, Ingresos, Operaciones</t>
  </si>
  <si>
    <t>Ajenas, Subsidios y Transferencias</t>
  </si>
  <si>
    <t xml:space="preserve"> SUMAN EGR. DISP. Y ENTEROS A TESOFE</t>
  </si>
  <si>
    <t>y Endeudamiento (Desendeudamiento)</t>
  </si>
  <si>
    <t>SUBSIDIOS Y</t>
  </si>
  <si>
    <t>TRANSFERENCIAS</t>
  </si>
  <si>
    <t xml:space="preserve">                                       (  Pesos con un Decimal )</t>
  </si>
  <si>
    <t>*  ( Igual a la Disponibilidad Final Reportada)</t>
  </si>
  <si>
    <t>FLUJO DE EFECTIVO DE RECURSOS ENERO - JUNIO 2025</t>
  </si>
  <si>
    <t>ENERO - JUNIO 2025</t>
  </si>
  <si>
    <t>91E</t>
  </si>
  <si>
    <t>EL COLEGIO DE LA FRONTERA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</si>
</sst>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12"/>
      <name val="Noto sans"/>
    </font>
    <font>
      <b/>
      <sz val="10"/>
      <name val="Noto sans"/>
    </font>
    <font>
      <sz val="10"/>
      <name val="Noto sans"/>
    </font>
    <font>
      <b/>
      <u/>
      <sz val="10"/>
      <name val="Noto sans"/>
    </font>
    <font>
      <b/>
      <sz val="8"/>
      <name val="Noto sans"/>
    </font>
    <font>
      <b/>
      <sz val="5"/>
      <name val="Noto sans"/>
    </font>
    <font>
      <b/>
      <sz val="7"/>
      <name val="Noto sans"/>
    </font>
    <font>
      <b/>
      <sz val="12"/>
      <name val="Noto sans"/>
    </font>
    <font>
      <sz val="8"/>
      <name val="Noto sans"/>
    </font>
    <font>
      <sz val="10"/>
      <color indexed="10"/>
      <name val="Noto sans"/>
    </font>
    <font>
      <b/>
      <sz val="10"/>
      <color indexed="10"/>
      <name val="Not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Continuous" vertical="top"/>
    </xf>
    <xf numFmtId="0" fontId="8" fillId="0" borderId="0" xfId="0" applyFont="1" applyAlignment="1">
      <alignment vertical="top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7" xfId="0" applyFont="1" applyBorder="1" applyAlignment="1">
      <alignment horizontal="centerContinuous"/>
    </xf>
    <xf numFmtId="165" fontId="4" fillId="2" borderId="15" xfId="2" applyNumberFormat="1" applyFont="1" applyFill="1" applyBorder="1"/>
    <xf numFmtId="0" fontId="9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16" xfId="2" applyNumberFormat="1" applyFont="1" applyBorder="1" applyProtection="1">
      <protection locked="0" hidden="1"/>
    </xf>
    <xf numFmtId="0" fontId="9" fillId="0" borderId="9" xfId="0" applyFont="1" applyBorder="1" applyAlignment="1">
      <alignment horizontal="center"/>
    </xf>
    <xf numFmtId="165" fontId="5" fillId="0" borderId="0" xfId="2" applyNumberFormat="1" applyFont="1" applyBorder="1" applyProtection="1">
      <protection locked="0" hidden="1"/>
    </xf>
    <xf numFmtId="165" fontId="5" fillId="3" borderId="10" xfId="2" applyNumberFormat="1" applyFont="1" applyFill="1" applyBorder="1"/>
    <xf numFmtId="165" fontId="5" fillId="2" borderId="10" xfId="2" applyNumberFormat="1" applyFont="1" applyFill="1" applyBorder="1"/>
    <xf numFmtId="165" fontId="5" fillId="0" borderId="0" xfId="2" applyNumberFormat="1" applyFont="1" applyFill="1" applyBorder="1"/>
    <xf numFmtId="165" fontId="5" fillId="0" borderId="15" xfId="1" applyNumberFormat="1" applyFont="1" applyBorder="1"/>
    <xf numFmtId="165" fontId="5" fillId="0" borderId="18" xfId="1" applyNumberFormat="1" applyFont="1" applyBorder="1"/>
    <xf numFmtId="165" fontId="4" fillId="2" borderId="10" xfId="0" applyNumberFormat="1" applyFont="1" applyFill="1" applyBorder="1"/>
    <xf numFmtId="165" fontId="5" fillId="0" borderId="16" xfId="1" applyNumberFormat="1" applyFont="1" applyBorder="1"/>
    <xf numFmtId="165" fontId="5" fillId="0" borderId="19" xfId="1" applyNumberFormat="1" applyFont="1" applyBorder="1"/>
    <xf numFmtId="166" fontId="5" fillId="0" borderId="0" xfId="0" applyNumberFormat="1" applyFont="1"/>
    <xf numFmtId="165" fontId="5" fillId="3" borderId="15" xfId="2" applyNumberFormat="1" applyFont="1" applyFill="1" applyBorder="1"/>
    <xf numFmtId="165" fontId="5" fillId="0" borderId="17" xfId="2" applyNumberFormat="1" applyFont="1" applyBorder="1" applyProtection="1">
      <protection locked="0" hidden="1"/>
    </xf>
    <xf numFmtId="165" fontId="5" fillId="0" borderId="20" xfId="2" applyNumberFormat="1" applyFont="1" applyBorder="1" applyProtection="1">
      <protection locked="0" hidden="1"/>
    </xf>
    <xf numFmtId="165" fontId="5" fillId="0" borderId="17" xfId="1" applyNumberFormat="1" applyFont="1" applyBorder="1"/>
    <xf numFmtId="165" fontId="4" fillId="2" borderId="10" xfId="2" applyNumberFormat="1" applyFont="1" applyFill="1" applyBorder="1" applyAlignment="1">
      <alignment horizontal="centerContinuous"/>
    </xf>
    <xf numFmtId="165" fontId="5" fillId="3" borderId="17" xfId="2" applyNumberFormat="1" applyFont="1" applyFill="1" applyBorder="1" applyAlignment="1"/>
    <xf numFmtId="165" fontId="5" fillId="0" borderId="18" xfId="2" applyNumberFormat="1" applyFont="1" applyBorder="1" applyProtection="1">
      <protection locked="0" hidden="1"/>
    </xf>
    <xf numFmtId="43" fontId="5" fillId="0" borderId="0" xfId="0" applyNumberFormat="1" applyFont="1"/>
    <xf numFmtId="0" fontId="4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165" fontId="4" fillId="3" borderId="10" xfId="2" applyNumberFormat="1" applyFont="1" applyFill="1" applyBorder="1" applyAlignment="1">
      <alignment horizontal="centerContinuous"/>
    </xf>
    <xf numFmtId="165" fontId="5" fillId="0" borderId="10" xfId="1" applyNumberFormat="1" applyFont="1" applyBorder="1"/>
    <xf numFmtId="165" fontId="5" fillId="0" borderId="9" xfId="2" applyNumberFormat="1" applyFont="1" applyBorder="1" applyProtection="1">
      <protection locked="0" hidden="1"/>
    </xf>
    <xf numFmtId="165" fontId="5" fillId="0" borderId="0" xfId="0" applyNumberFormat="1" applyFont="1"/>
    <xf numFmtId="165" fontId="5" fillId="0" borderId="10" xfId="2" applyNumberFormat="1" applyFont="1" applyBorder="1" applyProtection="1">
      <protection locked="0" hidden="1"/>
    </xf>
    <xf numFmtId="165" fontId="5" fillId="0" borderId="0" xfId="2" applyNumberFormat="1" applyFont="1" applyBorder="1"/>
    <xf numFmtId="165" fontId="10" fillId="4" borderId="8" xfId="2" applyNumberFormat="1" applyFont="1" applyFill="1" applyBorder="1" applyAlignment="1" applyProtection="1">
      <alignment horizontal="center" vertical="center"/>
    </xf>
    <xf numFmtId="165" fontId="4" fillId="2" borderId="10" xfId="2" applyNumberFormat="1" applyFont="1" applyFill="1" applyBorder="1"/>
    <xf numFmtId="165" fontId="4" fillId="4" borderId="10" xfId="2" applyNumberFormat="1" applyFont="1" applyFill="1" applyBorder="1"/>
    <xf numFmtId="165" fontId="10" fillId="4" borderId="17" xfId="2" applyNumberFormat="1" applyFont="1" applyFill="1" applyBorder="1" applyAlignment="1" applyProtection="1">
      <alignment horizontal="center" vertical="center"/>
    </xf>
    <xf numFmtId="0" fontId="11" fillId="0" borderId="0" xfId="0" applyFont="1"/>
    <xf numFmtId="166" fontId="12" fillId="0" borderId="10" xfId="0" applyNumberFormat="1" applyFont="1" applyBorder="1"/>
    <xf numFmtId="166" fontId="12" fillId="0" borderId="11" xfId="0" applyNumberFormat="1" applyFont="1" applyBorder="1"/>
    <xf numFmtId="164" fontId="13" fillId="0" borderId="12" xfId="2" applyNumberFormat="1" applyFont="1" applyFill="1" applyBorder="1"/>
    <xf numFmtId="0" fontId="5" fillId="0" borderId="13" xfId="0" applyFont="1" applyBorder="1"/>
    <xf numFmtId="0" fontId="11" fillId="0" borderId="6" xfId="0" applyFont="1" applyBorder="1"/>
    <xf numFmtId="0" fontId="5" fillId="0" borderId="14" xfId="0" applyFont="1" applyBorder="1"/>
    <xf numFmtId="0" fontId="5" fillId="0" borderId="6" xfId="0" applyFont="1" applyBorder="1" applyAlignment="1">
      <alignment horizontal="centerContinuous"/>
    </xf>
    <xf numFmtId="166" fontId="12" fillId="0" borderId="6" xfId="0" applyNumberFormat="1" applyFont="1" applyBorder="1"/>
    <xf numFmtId="164" fontId="13" fillId="0" borderId="6" xfId="2" applyNumberFormat="1" applyFont="1" applyFill="1" applyBorder="1"/>
  </cellXfs>
  <cellStyles count="4">
    <cellStyle name="Millares_Cp205f" xfId="1" xr:uid="{00000000-0005-0000-0000-000000000000}"/>
    <cellStyle name="Millares_CP205Flujo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AACUM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Junio"/>
      <sheetName val="Enero-Julio"/>
      <sheetName val="Enero-Agosto"/>
      <sheetName val="Enero-Agos"/>
      <sheetName val="Enero-Sep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topLeftCell="A8" zoomScaleNormal="100" zoomScaleSheetLayoutView="71" workbookViewId="0">
      <selection activeCell="Q37" sqref="Q37"/>
    </sheetView>
  </sheetViews>
  <sheetFormatPr baseColWidth="10" defaultColWidth="11.42578125" defaultRowHeight="15" x14ac:dyDescent="0.3"/>
  <cols>
    <col min="1" max="1" width="2.42578125" style="3" customWidth="1"/>
    <col min="2" max="2" width="3.28515625" style="3" customWidth="1"/>
    <col min="3" max="3" width="11.42578125" style="3"/>
    <col min="4" max="4" width="1.85546875" style="3" customWidth="1"/>
    <col min="5" max="6" width="12.7109375" style="3" customWidth="1"/>
    <col min="7" max="7" width="19.28515625" style="3" bestFit="1" customWidth="1"/>
    <col min="8" max="8" width="0.85546875" style="3" customWidth="1"/>
    <col min="9" max="9" width="1.42578125" style="3" customWidth="1"/>
    <col min="10" max="13" width="3.28515625" style="3" customWidth="1"/>
    <col min="14" max="14" width="4.7109375" style="3" customWidth="1"/>
    <col min="15" max="15" width="5.7109375" style="3" customWidth="1"/>
    <col min="16" max="17" width="16.42578125" style="3" customWidth="1"/>
    <col min="18" max="18" width="15.7109375" style="3" customWidth="1"/>
    <col min="19" max="19" width="18.140625" style="3" customWidth="1"/>
    <col min="20" max="20" width="0.85546875" style="3" customWidth="1"/>
    <col min="21" max="21" width="13.85546875" style="3" bestFit="1" customWidth="1"/>
    <col min="22" max="16384" width="11.42578125" style="3"/>
  </cols>
  <sheetData>
    <row r="1" spans="1:21" ht="18" x14ac:dyDescent="0.35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30" x14ac:dyDescent="0.3">
      <c r="B2" s="2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" t="s">
        <v>14</v>
      </c>
      <c r="S2" s="6" t="s">
        <v>60</v>
      </c>
      <c r="T2" s="2"/>
    </row>
    <row r="3" spans="1:21" ht="15.75" customHeight="1" x14ac:dyDescent="0.3">
      <c r="A3" s="7"/>
      <c r="C3" s="7" t="s">
        <v>57</v>
      </c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/>
      <c r="T3" s="2"/>
    </row>
    <row r="4" spans="1:21" ht="15" customHeight="1" x14ac:dyDescent="0.3">
      <c r="B4" s="8" t="s">
        <v>13</v>
      </c>
      <c r="C4" s="9" t="s">
        <v>61</v>
      </c>
      <c r="E4" s="10" t="s">
        <v>62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S4" s="11">
        <f ca="1">TODAY()</f>
        <v>45966</v>
      </c>
    </row>
    <row r="5" spans="1:21" ht="15.75" thickBot="1" x14ac:dyDescent="0.35">
      <c r="C5" s="12" t="s">
        <v>15</v>
      </c>
      <c r="E5" s="13" t="s">
        <v>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</row>
    <row r="6" spans="1:21" ht="7.5" customHeight="1" thickTop="1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1" ht="18.75" thickBot="1" x14ac:dyDescent="0.4">
      <c r="A7" s="18"/>
      <c r="G7" s="19"/>
      <c r="H7" s="20" t="s">
        <v>16</v>
      </c>
      <c r="I7" s="19"/>
      <c r="J7" s="19"/>
      <c r="K7" s="19"/>
      <c r="L7" s="19"/>
      <c r="T7" s="21"/>
    </row>
    <row r="8" spans="1:21" ht="18.75" thickTop="1" x14ac:dyDescent="0.35">
      <c r="A8" s="18"/>
      <c r="B8" s="1" t="s">
        <v>4</v>
      </c>
      <c r="C8" s="1"/>
      <c r="D8" s="1"/>
      <c r="E8" s="1"/>
      <c r="F8" s="1"/>
      <c r="G8" s="1"/>
      <c r="H8" s="1"/>
      <c r="I8" s="22" t="s">
        <v>5</v>
      </c>
      <c r="J8" s="1"/>
      <c r="K8" s="1"/>
      <c r="L8" s="1"/>
      <c r="M8" s="1"/>
      <c r="N8" s="1"/>
      <c r="O8" s="1"/>
      <c r="P8" s="1"/>
      <c r="Q8" s="1"/>
      <c r="R8" s="1"/>
      <c r="S8" s="23"/>
      <c r="T8" s="24"/>
    </row>
    <row r="9" spans="1:21" x14ac:dyDescent="0.3">
      <c r="A9" s="18"/>
      <c r="B9" s="3" t="s">
        <v>17</v>
      </c>
      <c r="G9" s="25">
        <f>+G10+G11</f>
        <v>49780667</v>
      </c>
      <c r="H9" s="21"/>
      <c r="I9" s="18"/>
      <c r="Q9" s="26" t="s">
        <v>0</v>
      </c>
      <c r="R9" s="26" t="s">
        <v>55</v>
      </c>
      <c r="S9" s="26" t="s">
        <v>2</v>
      </c>
      <c r="T9" s="27"/>
    </row>
    <row r="10" spans="1:21" x14ac:dyDescent="0.3">
      <c r="A10" s="18"/>
      <c r="E10" s="3" t="s">
        <v>18</v>
      </c>
      <c r="G10" s="28">
        <v>49780667</v>
      </c>
      <c r="H10" s="21"/>
      <c r="I10" s="18"/>
      <c r="Q10" s="29" t="s">
        <v>1</v>
      </c>
      <c r="R10" s="29" t="s">
        <v>56</v>
      </c>
      <c r="S10" s="29"/>
      <c r="T10" s="27"/>
    </row>
    <row r="11" spans="1:21" ht="21" customHeight="1" x14ac:dyDescent="0.3">
      <c r="A11" s="18"/>
      <c r="G11" s="30"/>
      <c r="H11" s="21"/>
      <c r="I11" s="3" t="s">
        <v>19</v>
      </c>
      <c r="Q11" s="31">
        <f>SUM(Q12:Q16)</f>
        <v>4154502</v>
      </c>
      <c r="R11" s="31">
        <f>SUM(R12:R16)</f>
        <v>193680549.80000001</v>
      </c>
      <c r="S11" s="32">
        <f>+R11+Q11</f>
        <v>197835051.80000001</v>
      </c>
      <c r="T11" s="21"/>
    </row>
    <row r="12" spans="1:21" ht="12" customHeight="1" x14ac:dyDescent="0.3">
      <c r="A12" s="18"/>
      <c r="G12" s="33"/>
      <c r="H12" s="21"/>
      <c r="I12" s="18"/>
      <c r="J12" s="3" t="s">
        <v>6</v>
      </c>
      <c r="Q12" s="34">
        <v>9365.2999999999993</v>
      </c>
      <c r="R12" s="35">
        <v>166446427</v>
      </c>
      <c r="S12" s="31">
        <f>+R12+Q12</f>
        <v>166455792.30000001</v>
      </c>
      <c r="T12" s="21"/>
    </row>
    <row r="13" spans="1:21" x14ac:dyDescent="0.3">
      <c r="A13" s="18"/>
      <c r="B13" s="2" t="s">
        <v>20</v>
      </c>
      <c r="C13" s="23"/>
      <c r="D13" s="23"/>
      <c r="E13" s="23"/>
      <c r="F13" s="23"/>
      <c r="G13" s="36">
        <f>+G14+G19</f>
        <v>2253701.4</v>
      </c>
      <c r="H13" s="21"/>
      <c r="I13" s="18"/>
      <c r="J13" s="3" t="s">
        <v>7</v>
      </c>
      <c r="Q13" s="37">
        <v>540636.1</v>
      </c>
      <c r="R13" s="38">
        <v>5726434.5</v>
      </c>
      <c r="S13" s="31">
        <f>+R13+Q13</f>
        <v>6267070.5999999996</v>
      </c>
      <c r="T13" s="21"/>
      <c r="U13" s="39"/>
    </row>
    <row r="14" spans="1:21" x14ac:dyDescent="0.3">
      <c r="A14" s="18"/>
      <c r="B14" s="3" t="s">
        <v>21</v>
      </c>
      <c r="G14" s="40">
        <f>SUM(G15:G18)</f>
        <v>2253701.4</v>
      </c>
      <c r="H14" s="21"/>
      <c r="I14" s="18"/>
      <c r="J14" s="3" t="s">
        <v>8</v>
      </c>
      <c r="Q14" s="37">
        <v>1959953.3</v>
      </c>
      <c r="R14" s="38">
        <v>19198179.300000001</v>
      </c>
      <c r="S14" s="31">
        <f>+R14+Q14</f>
        <v>21158132.600000001</v>
      </c>
      <c r="T14" s="21"/>
    </row>
    <row r="15" spans="1:21" x14ac:dyDescent="0.3">
      <c r="A15" s="18"/>
      <c r="B15" s="3" t="s">
        <v>22</v>
      </c>
      <c r="E15" s="3" t="s">
        <v>23</v>
      </c>
      <c r="G15" s="28">
        <v>0</v>
      </c>
      <c r="H15" s="21"/>
      <c r="I15" s="18"/>
      <c r="J15" s="3" t="s">
        <v>9</v>
      </c>
      <c r="Q15" s="37">
        <v>1644547.3</v>
      </c>
      <c r="R15" s="38">
        <v>2309509</v>
      </c>
      <c r="S15" s="31">
        <f>+R15+Q15</f>
        <v>3954056.3</v>
      </c>
      <c r="T15" s="21"/>
    </row>
    <row r="16" spans="1:21" x14ac:dyDescent="0.3">
      <c r="A16" s="18"/>
      <c r="E16" s="3" t="s">
        <v>24</v>
      </c>
      <c r="G16" s="37">
        <v>2253701.4</v>
      </c>
      <c r="H16" s="21"/>
      <c r="I16" s="18"/>
      <c r="J16" s="3" t="s">
        <v>25</v>
      </c>
      <c r="Q16" s="41"/>
      <c r="R16" s="42"/>
      <c r="S16" s="31">
        <f t="shared" ref="S16" si="0">+R16+Q16</f>
        <v>0</v>
      </c>
      <c r="T16" s="21"/>
    </row>
    <row r="17" spans="1:21" x14ac:dyDescent="0.3">
      <c r="A17" s="18"/>
      <c r="B17" s="3" t="s">
        <v>26</v>
      </c>
      <c r="G17" s="37"/>
      <c r="H17" s="21"/>
      <c r="I17" s="18"/>
      <c r="T17" s="21"/>
    </row>
    <row r="18" spans="1:21" x14ac:dyDescent="0.3">
      <c r="A18" s="18"/>
      <c r="B18" s="3" t="s">
        <v>27</v>
      </c>
      <c r="G18" s="43"/>
      <c r="H18" s="21"/>
      <c r="I18" s="3" t="s">
        <v>28</v>
      </c>
      <c r="Q18" s="31">
        <f>SUM(Q19:Q21)</f>
        <v>0</v>
      </c>
      <c r="R18" s="31">
        <f>SUM(R19:R21)</f>
        <v>0</v>
      </c>
      <c r="S18" s="32">
        <f>+R18+Q18</f>
        <v>0</v>
      </c>
      <c r="T18" s="21"/>
    </row>
    <row r="19" spans="1:21" x14ac:dyDescent="0.3">
      <c r="A19" s="18"/>
      <c r="B19" s="3" t="s">
        <v>29</v>
      </c>
      <c r="G19" s="40">
        <f>SUM(G20:G21)</f>
        <v>0</v>
      </c>
      <c r="H19" s="21"/>
      <c r="I19" s="18"/>
      <c r="J19" s="3" t="s">
        <v>10</v>
      </c>
      <c r="Q19" s="34">
        <v>0</v>
      </c>
      <c r="R19" s="34">
        <v>0</v>
      </c>
      <c r="S19" s="31">
        <f>+R19+Q19</f>
        <v>0</v>
      </c>
      <c r="T19" s="21"/>
    </row>
    <row r="20" spans="1:21" x14ac:dyDescent="0.3">
      <c r="A20" s="18"/>
      <c r="C20" s="3" t="s">
        <v>30</v>
      </c>
      <c r="G20" s="37"/>
      <c r="H20" s="21"/>
      <c r="I20" s="18"/>
      <c r="J20" s="3" t="s">
        <v>11</v>
      </c>
      <c r="Q20" s="37">
        <v>0</v>
      </c>
      <c r="R20" s="37">
        <v>0</v>
      </c>
      <c r="S20" s="31">
        <f>+R20+Q20</f>
        <v>0</v>
      </c>
      <c r="T20" s="21"/>
    </row>
    <row r="21" spans="1:21" x14ac:dyDescent="0.3">
      <c r="A21" s="18"/>
      <c r="C21" s="3" t="s">
        <v>31</v>
      </c>
      <c r="G21" s="41"/>
      <c r="H21" s="21"/>
      <c r="I21" s="18"/>
      <c r="J21" s="3" t="s">
        <v>9</v>
      </c>
      <c r="Q21" s="41"/>
      <c r="R21" s="41"/>
      <c r="S21" s="31">
        <f>SUM(Q21:R21)</f>
        <v>0</v>
      </c>
      <c r="T21" s="21"/>
    </row>
    <row r="22" spans="1:21" x14ac:dyDescent="0.3">
      <c r="A22" s="18"/>
      <c r="G22" s="33"/>
      <c r="H22" s="21"/>
      <c r="I22" s="18"/>
      <c r="T22" s="21"/>
    </row>
    <row r="23" spans="1:21" x14ac:dyDescent="0.3">
      <c r="A23" s="18"/>
      <c r="B23" s="2" t="s">
        <v>32</v>
      </c>
      <c r="C23" s="2"/>
      <c r="D23" s="2"/>
      <c r="E23" s="2"/>
      <c r="F23" s="2"/>
      <c r="G23" s="44">
        <f>SUM(G25:G30)</f>
        <v>226062120.5</v>
      </c>
      <c r="H23" s="21"/>
      <c r="I23" s="3" t="s">
        <v>33</v>
      </c>
      <c r="Q23" s="31"/>
      <c r="R23" s="31">
        <f>SUM(R24:R25)</f>
        <v>0</v>
      </c>
      <c r="S23" s="32">
        <f>SUM(S24:S25)</f>
        <v>0</v>
      </c>
      <c r="T23" s="21"/>
    </row>
    <row r="24" spans="1:21" x14ac:dyDescent="0.3">
      <c r="A24" s="18"/>
      <c r="B24" s="3" t="s">
        <v>34</v>
      </c>
      <c r="G24" s="45">
        <f>SUM(G25:G26)</f>
        <v>226062120.5</v>
      </c>
      <c r="H24" s="21"/>
      <c r="I24" s="18"/>
      <c r="J24" s="3" t="s">
        <v>35</v>
      </c>
      <c r="Q24" s="37"/>
      <c r="R24" s="46"/>
      <c r="S24" s="31">
        <f>+R24+Q24</f>
        <v>0</v>
      </c>
      <c r="T24" s="21"/>
      <c r="U24" s="47"/>
    </row>
    <row r="25" spans="1:21" x14ac:dyDescent="0.3">
      <c r="A25" s="18"/>
      <c r="C25" s="3" t="s">
        <v>36</v>
      </c>
      <c r="G25" s="37">
        <v>226062120.5</v>
      </c>
      <c r="H25" s="21"/>
      <c r="I25" s="18"/>
      <c r="J25" s="3" t="s">
        <v>9</v>
      </c>
      <c r="Q25" s="41"/>
      <c r="R25" s="42"/>
      <c r="S25" s="31">
        <f>+R25+Q25</f>
        <v>0</v>
      </c>
      <c r="T25" s="21"/>
    </row>
    <row r="26" spans="1:21" x14ac:dyDescent="0.3">
      <c r="A26" s="18"/>
      <c r="C26" s="3" t="s">
        <v>37</v>
      </c>
      <c r="G26" s="37"/>
      <c r="H26" s="21"/>
      <c r="I26" s="18"/>
      <c r="Q26" s="48"/>
      <c r="T26" s="21"/>
    </row>
    <row r="27" spans="1:21" x14ac:dyDescent="0.3">
      <c r="A27" s="18"/>
      <c r="B27" s="3" t="s">
        <v>38</v>
      </c>
      <c r="G27" s="28"/>
      <c r="H27" s="21"/>
      <c r="I27" s="3" t="s">
        <v>39</v>
      </c>
      <c r="Q27" s="31">
        <f>+Q28+Q29</f>
        <v>0</v>
      </c>
      <c r="R27" s="31">
        <f>SUM(R28:R29)</f>
        <v>14014481.1</v>
      </c>
      <c r="S27" s="32">
        <f>+R27+Q27</f>
        <v>14014481.1</v>
      </c>
      <c r="T27" s="21"/>
    </row>
    <row r="28" spans="1:21" x14ac:dyDescent="0.3">
      <c r="A28" s="18"/>
      <c r="B28" s="3" t="s">
        <v>40</v>
      </c>
      <c r="G28" s="28"/>
      <c r="H28" s="21"/>
      <c r="I28" s="18"/>
      <c r="J28" s="3" t="s">
        <v>41</v>
      </c>
      <c r="Q28" s="43">
        <v>0</v>
      </c>
      <c r="R28" s="43">
        <f>7987717</f>
        <v>7987717</v>
      </c>
      <c r="S28" s="31">
        <f>+R28+Q28</f>
        <v>7987717</v>
      </c>
      <c r="T28" s="21"/>
    </row>
    <row r="29" spans="1:21" x14ac:dyDescent="0.3">
      <c r="A29" s="18"/>
      <c r="B29" s="3" t="s">
        <v>42</v>
      </c>
      <c r="G29" s="28"/>
      <c r="H29" s="21"/>
      <c r="I29" s="18"/>
      <c r="J29" s="3" t="s">
        <v>43</v>
      </c>
      <c r="Q29" s="43">
        <v>0</v>
      </c>
      <c r="R29" s="43">
        <v>6026764.0999999996</v>
      </c>
      <c r="S29" s="31">
        <f>+R29+Q29</f>
        <v>6026764.0999999996</v>
      </c>
      <c r="T29" s="21"/>
    </row>
    <row r="30" spans="1:21" x14ac:dyDescent="0.3">
      <c r="A30" s="18"/>
      <c r="B30" s="3" t="s">
        <v>44</v>
      </c>
      <c r="G30" s="28"/>
      <c r="H30" s="21"/>
      <c r="I30" s="18"/>
      <c r="Q30" s="49"/>
      <c r="R30" s="49"/>
      <c r="T30" s="21"/>
    </row>
    <row r="31" spans="1:21" ht="38.25" customHeight="1" x14ac:dyDescent="0.3">
      <c r="A31" s="18"/>
      <c r="B31" s="50" t="s">
        <v>45</v>
      </c>
      <c r="C31" s="50"/>
      <c r="D31" s="50"/>
      <c r="E31" s="50"/>
      <c r="F31" s="51"/>
      <c r="G31" s="52">
        <f>SUM(G32:G33)</f>
        <v>0</v>
      </c>
      <c r="H31" s="21"/>
      <c r="I31" s="3" t="s">
        <v>46</v>
      </c>
      <c r="Q31" s="53">
        <v>47879866.399999999</v>
      </c>
      <c r="R31" s="53">
        <f>+G23-R11-R27</f>
        <v>18367089.599999987</v>
      </c>
      <c r="S31" s="32">
        <f>66246862+94</f>
        <v>66246956</v>
      </c>
      <c r="T31" s="21"/>
    </row>
    <row r="32" spans="1:21" x14ac:dyDescent="0.3">
      <c r="A32" s="18"/>
      <c r="C32" s="3" t="s">
        <v>47</v>
      </c>
      <c r="G32" s="54" t="s">
        <v>48</v>
      </c>
      <c r="H32" s="21"/>
      <c r="I32" s="18"/>
      <c r="Q32" s="53"/>
      <c r="R32" s="53"/>
      <c r="S32" s="55"/>
      <c r="T32" s="21"/>
    </row>
    <row r="33" spans="1:20" x14ac:dyDescent="0.3">
      <c r="A33" s="18"/>
      <c r="C33" s="3" t="s">
        <v>49</v>
      </c>
      <c r="G33" s="56"/>
      <c r="H33" s="21"/>
      <c r="I33" s="3" t="s">
        <v>50</v>
      </c>
      <c r="Q33" s="56"/>
      <c r="R33" s="56"/>
      <c r="S33" s="31">
        <f>+R33+Q33</f>
        <v>0</v>
      </c>
      <c r="T33" s="21"/>
    </row>
    <row r="34" spans="1:20" x14ac:dyDescent="0.3">
      <c r="A34" s="18"/>
      <c r="B34" s="48" t="s">
        <v>51</v>
      </c>
      <c r="G34" s="33"/>
      <c r="H34" s="21"/>
      <c r="I34" s="18"/>
      <c r="Q34" s="57"/>
      <c r="R34" s="57"/>
      <c r="S34" s="57"/>
      <c r="T34" s="21"/>
    </row>
    <row r="35" spans="1:20" ht="15.75" customHeight="1" x14ac:dyDescent="0.3">
      <c r="A35" s="18"/>
      <c r="B35" s="48" t="s">
        <v>52</v>
      </c>
      <c r="G35" s="58">
        <f>+G9+G13+G23+G31</f>
        <v>278096488.89999998</v>
      </c>
      <c r="H35" s="21"/>
      <c r="I35" s="3" t="s">
        <v>53</v>
      </c>
      <c r="Q35" s="59">
        <f>+Q11+Q18+Q23+Q27+Q31+Q33</f>
        <v>52034368.399999999</v>
      </c>
      <c r="R35" s="59">
        <f>+R11+R18+R23+R27+R31+R33</f>
        <v>226062120.5</v>
      </c>
      <c r="S35" s="60">
        <f>+S11+S18+S23+S27+S31+S33</f>
        <v>278096488.89999998</v>
      </c>
      <c r="T35" s="21"/>
    </row>
    <row r="36" spans="1:20" ht="36" customHeight="1" thickBot="1" x14ac:dyDescent="0.35">
      <c r="A36" s="18"/>
      <c r="B36" s="48" t="s">
        <v>54</v>
      </c>
      <c r="G36" s="61"/>
      <c r="H36" s="21"/>
      <c r="I36" s="18"/>
      <c r="P36" s="50" t="s">
        <v>12</v>
      </c>
      <c r="Q36" s="50"/>
      <c r="R36" s="50"/>
      <c r="S36" s="50"/>
      <c r="T36" s="21"/>
    </row>
    <row r="37" spans="1:20" ht="15.75" thickBot="1" x14ac:dyDescent="0.35">
      <c r="A37" s="18"/>
      <c r="D37" s="62" t="s">
        <v>58</v>
      </c>
      <c r="H37" s="21"/>
      <c r="I37" s="18"/>
      <c r="P37" s="23"/>
      <c r="Q37" s="63">
        <f>SUM(G10+G13-Q35)</f>
        <v>0</v>
      </c>
      <c r="R37" s="64">
        <f>SUM(G11+G23-R35)</f>
        <v>0</v>
      </c>
      <c r="S37" s="65">
        <f>+G35-S35</f>
        <v>0</v>
      </c>
      <c r="T37" s="21"/>
    </row>
    <row r="38" spans="1:20" ht="15.75" thickBot="1" x14ac:dyDescent="0.35">
      <c r="A38" s="66"/>
      <c r="B38" s="19"/>
      <c r="C38" s="19"/>
      <c r="D38" s="67"/>
      <c r="E38" s="19"/>
      <c r="F38" s="19"/>
      <c r="G38" s="19"/>
      <c r="H38" s="68"/>
      <c r="I38" s="66"/>
      <c r="J38" s="19"/>
      <c r="K38" s="19"/>
      <c r="L38" s="19"/>
      <c r="M38" s="19"/>
      <c r="N38" s="19"/>
      <c r="O38" s="19"/>
      <c r="P38" s="69"/>
      <c r="Q38" s="70"/>
      <c r="R38" s="70"/>
      <c r="S38" s="71"/>
      <c r="T38" s="68"/>
    </row>
    <row r="39" spans="1:20" ht="15.75" thickTop="1" x14ac:dyDescent="0.3"/>
  </sheetData>
  <mergeCells count="4">
    <mergeCell ref="G35:G36"/>
    <mergeCell ref="P36:S36"/>
    <mergeCell ref="E4:Q4"/>
    <mergeCell ref="B31:F31"/>
  </mergeCells>
  <phoneticPr fontId="0" type="noConversion"/>
  <printOptions horizontalCentered="1" verticalCentered="1"/>
  <pageMargins left="0.74803149606299213" right="0.74803149606299213" top="0.98425196850393704" bottom="0.98425196850393704" header="0.39370078740157483" footer="0"/>
  <pageSetup scale="67" orientation="landscape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CC5E3A-0718-46A2-997A-0DD07B16C653}"/>
</file>

<file path=customXml/itemProps2.xml><?xml version="1.0" encoding="utf-8"?>
<ds:datastoreItem xmlns:ds="http://schemas.openxmlformats.org/officeDocument/2006/customXml" ds:itemID="{DA7B5697-3BDF-40FB-A015-33574AA8D68C}"/>
</file>

<file path=customXml/itemProps3.xml><?xml version="1.0" encoding="utf-8"?>
<ds:datastoreItem xmlns:ds="http://schemas.openxmlformats.org/officeDocument/2006/customXml" ds:itemID="{93473932-54A2-4340-8564-1B8816BB9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Flujo_Secihti</vt:lpstr>
      <vt:lpstr>Flujo_Secihti!Área_de_impresión</vt:lpstr>
      <vt:lpstr>Flujo_Secihti!Títulos_a_imprimir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Nosotros</dc:creator>
  <cp:lastModifiedBy>Marie Claude Brunel Manse</cp:lastModifiedBy>
  <cp:lastPrinted>2024-02-08T15:20:20Z</cp:lastPrinted>
  <dcterms:created xsi:type="dcterms:W3CDTF">2001-02-26T20:22:16Z</dcterms:created>
  <dcterms:modified xsi:type="dcterms:W3CDTF">2025-11-05T18:05:52Z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