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https://ecosur365p-my.sharepoint.com/personal/uramos_ecosur_mx/Documents/001 SUBDIRECCION FINANZAS/2 Junta Gobierno/Revisada 1ra Sesión O 2025/Nueva carpeta/Nuevos hoy 11.38/"/>
    </mc:Choice>
  </mc:AlternateContent>
  <xr:revisionPtr revIDLastSave="0" documentId="8_{82A491A9-AC32-474C-B22B-706A67C0567A}" xr6:coauthVersionLast="47" xr6:coauthVersionMax="47" xr10:uidLastSave="{00000000-0000-0000-0000-000000000000}"/>
  <bookViews>
    <workbookView xWindow="-120" yWindow="-120" windowWidth="25440" windowHeight="15390" tabRatio="748" firstSheet="1" activeTab="4" xr2:uid="{00000000-000D-0000-FFFF-FFFF00000000}"/>
  </bookViews>
  <sheets>
    <sheet name="COMPORT_GTO (ENTIDADES)" sheetId="3" r:id="rId1"/>
    <sheet name="CATEGORIAS PROGRAMATICAS" sheetId="15" r:id="rId2"/>
    <sheet name="INDICADORES DE DESEMPEÑO" sheetId="17" r:id="rId3"/>
    <sheet name="GASTO Pp IND DESEMP" sheetId="18" r:id="rId4"/>
    <sheet name="CRITERIOS SEMAFOROS" sheetId="13" r:id="rId5"/>
  </sheets>
  <externalReferences>
    <externalReference r:id="rId6"/>
  </externalReferences>
  <definedNames>
    <definedName name="_xlnm._FilterDatabase" localSheetId="1" hidden="1">'CATEGORIAS PROGRAMATICAS'!#REF!</definedName>
    <definedName name="ai" localSheetId="3">'[1]INDICADORES DE DESEMPEÑO'!#REF!</definedName>
    <definedName name="ai" localSheetId="2">'INDICADORES DE DESEMPEÑO'!#REF!</definedName>
    <definedName name="ai">#REF!</definedName>
    <definedName name="_xlnm.Print_Area" localSheetId="1">'CATEGORIAS PROGRAMATICAS'!$A$1:$N$49</definedName>
    <definedName name="_xlnm.Print_Area" localSheetId="0">'COMPORT_GTO (ENTIDADES)'!$A$1:$L$41</definedName>
    <definedName name="_xlnm.Print_Area" localSheetId="4">'CRITERIOS SEMAFOROS'!$C$7:$J$66</definedName>
    <definedName name="_xlnm.Print_Area" localSheetId="3">'GASTO Pp IND DESEMP'!$B$2:$L$45</definedName>
    <definedName name="_xlnm.Print_Area" localSheetId="2">'INDICADORES DE DESEMPEÑO'!$A$2:$J$37</definedName>
    <definedName name="OLE_LINK2" localSheetId="4">'CRITERIOS SEMAFOROS'!$I$7</definedName>
    <definedName name="_xlnm.Print_Titles" localSheetId="1">'CATEGORIAS PROGRAMATICAS'!$1:$7</definedName>
    <definedName name="_xlnm.Print_Titles" localSheetId="2">'INDICADORES DE DESEMPEÑO'!$2:$11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18" l="1"/>
  <c r="K21" i="18"/>
  <c r="I22" i="17" l="1"/>
  <c r="I21" i="17"/>
  <c r="I20" i="17"/>
  <c r="I19" i="17"/>
  <c r="I18" i="17"/>
  <c r="I17" i="17"/>
  <c r="I16" i="17"/>
  <c r="I15" i="17"/>
  <c r="I14" i="17"/>
  <c r="I13" i="17"/>
  <c r="I12" i="17"/>
  <c r="D26" i="15" l="1"/>
  <c r="L14" i="18" l="1"/>
  <c r="K14" i="18"/>
  <c r="J13" i="18"/>
  <c r="L13" i="18" s="1"/>
  <c r="I13" i="18"/>
  <c r="J22" i="17"/>
  <c r="J21" i="17"/>
  <c r="J20" i="17"/>
  <c r="J19" i="17"/>
  <c r="J18" i="17"/>
  <c r="J17" i="17"/>
  <c r="J16" i="17"/>
  <c r="J15" i="17"/>
  <c r="J14" i="17"/>
  <c r="J13" i="17"/>
  <c r="J12" i="17"/>
  <c r="K13" i="18" l="1"/>
  <c r="H26" i="15"/>
  <c r="G26" i="15"/>
  <c r="F26" i="15"/>
  <c r="E26" i="15"/>
  <c r="I26" i="15" s="1"/>
  <c r="I18" i="15"/>
  <c r="L18" i="15"/>
  <c r="M18" i="15" s="1"/>
  <c r="J18" i="15"/>
  <c r="K18" i="15" s="1"/>
  <c r="I19" i="15"/>
  <c r="J19" i="15"/>
  <c r="K19" i="15" s="1"/>
  <c r="I20" i="15"/>
  <c r="L20" i="15" s="1"/>
  <c r="J20" i="15"/>
  <c r="K20" i="15" s="1"/>
  <c r="I21" i="15"/>
  <c r="J21" i="15"/>
  <c r="I22" i="15"/>
  <c r="L22" i="15" s="1"/>
  <c r="M22" i="15" s="1"/>
  <c r="J22" i="15"/>
  <c r="K22" i="15" s="1"/>
  <c r="K21" i="15"/>
  <c r="L21" i="15"/>
  <c r="N21" i="15" s="1"/>
  <c r="L19" i="15"/>
  <c r="N19" i="15" s="1"/>
  <c r="M21" i="15"/>
  <c r="M25" i="15"/>
  <c r="I8" i="15"/>
  <c r="J8" i="15"/>
  <c r="K8" i="15" s="1"/>
  <c r="L8" i="15" s="1"/>
  <c r="M8" i="15" s="1"/>
  <c r="I9" i="15"/>
  <c r="J9" i="15"/>
  <c r="I10" i="15"/>
  <c r="J10" i="15"/>
  <c r="I11" i="15"/>
  <c r="L11" i="15" s="1"/>
  <c r="J11" i="15"/>
  <c r="I12" i="15"/>
  <c r="L12" i="15" s="1"/>
  <c r="M12" i="15" s="1"/>
  <c r="J12" i="15"/>
  <c r="K12" i="15" s="1"/>
  <c r="I13" i="15"/>
  <c r="J13" i="15"/>
  <c r="I14" i="15"/>
  <c r="L14" i="15" s="1"/>
  <c r="J14" i="15"/>
  <c r="I15" i="15"/>
  <c r="K15" i="15" s="1"/>
  <c r="J15" i="15"/>
  <c r="I16" i="15"/>
  <c r="J16" i="15"/>
  <c r="I17" i="15"/>
  <c r="K17" i="15" s="1"/>
  <c r="J17" i="15"/>
  <c r="D24" i="15"/>
  <c r="D27" i="15" s="1"/>
  <c r="E24" i="15"/>
  <c r="F24" i="15"/>
  <c r="G24" i="15"/>
  <c r="H24" i="15"/>
  <c r="F10" i="3"/>
  <c r="C10" i="3"/>
  <c r="F23" i="3"/>
  <c r="G23" i="3" s="1"/>
  <c r="C23" i="3"/>
  <c r="L14" i="3"/>
  <c r="L13" i="3"/>
  <c r="L12" i="3"/>
  <c r="L11" i="3"/>
  <c r="E10" i="3"/>
  <c r="E23" i="3"/>
  <c r="G25" i="3"/>
  <c r="G24" i="3"/>
  <c r="G14" i="3"/>
  <c r="H14" i="3" s="1"/>
  <c r="G13" i="3"/>
  <c r="H13" i="3" s="1"/>
  <c r="G12" i="3"/>
  <c r="H12" i="3" s="1"/>
  <c r="G11" i="3"/>
  <c r="H11" i="3" s="1"/>
  <c r="I11" i="3" s="1"/>
  <c r="G20" i="3"/>
  <c r="I20" i="3"/>
  <c r="G19" i="3"/>
  <c r="G18" i="3"/>
  <c r="I18" i="3" s="1"/>
  <c r="B23" i="3"/>
  <c r="F17" i="3"/>
  <c r="F16" i="3" s="1"/>
  <c r="E17" i="3"/>
  <c r="E16" i="3" s="1"/>
  <c r="C17" i="3"/>
  <c r="C16" i="3" s="1"/>
  <c r="B17" i="3"/>
  <c r="B16" i="3" s="1"/>
  <c r="D16" i="3"/>
  <c r="B10" i="3"/>
  <c r="J21" i="3"/>
  <c r="I21" i="3"/>
  <c r="L16" i="15"/>
  <c r="N16" i="15" s="1"/>
  <c r="K14" i="15"/>
  <c r="M16" i="15"/>
  <c r="I25" i="3"/>
  <c r="J25" i="3"/>
  <c r="J23" i="3"/>
  <c r="J24" i="3"/>
  <c r="I24" i="3"/>
  <c r="I23" i="3"/>
  <c r="I19" i="3"/>
  <c r="J19" i="3"/>
  <c r="K9" i="15" l="1"/>
  <c r="L9" i="15" s="1"/>
  <c r="N9" i="15" s="1"/>
  <c r="H27" i="15"/>
  <c r="F27" i="15"/>
  <c r="N11" i="15"/>
  <c r="M11" i="15"/>
  <c r="K11" i="15"/>
  <c r="E27" i="15"/>
  <c r="L15" i="15"/>
  <c r="J26" i="15"/>
  <c r="K16" i="15"/>
  <c r="J24" i="15"/>
  <c r="J27" i="15" s="1"/>
  <c r="G17" i="3"/>
  <c r="I17" i="3" s="1"/>
  <c r="B27" i="3"/>
  <c r="J11" i="3"/>
  <c r="L10" i="3"/>
  <c r="M20" i="15"/>
  <c r="N20" i="15"/>
  <c r="K26" i="15"/>
  <c r="L26" i="15" s="1"/>
  <c r="N23" i="15"/>
  <c r="M23" i="15"/>
  <c r="E27" i="3"/>
  <c r="K13" i="15"/>
  <c r="K10" i="15"/>
  <c r="L10" i="15" s="1"/>
  <c r="M10" i="15" s="1"/>
  <c r="M19" i="15"/>
  <c r="C27" i="3"/>
  <c r="I24" i="15"/>
  <c r="I14" i="3"/>
  <c r="J14" i="3"/>
  <c r="I12" i="3"/>
  <c r="J12" i="3"/>
  <c r="F27" i="3"/>
  <c r="J17" i="3"/>
  <c r="M14" i="15"/>
  <c r="N14" i="15"/>
  <c r="I13" i="3"/>
  <c r="J13" i="3"/>
  <c r="G16" i="3"/>
  <c r="L17" i="15"/>
  <c r="J18" i="3"/>
  <c r="N8" i="15"/>
  <c r="L13" i="15"/>
  <c r="N22" i="15"/>
  <c r="N18" i="15"/>
  <c r="N12" i="15"/>
  <c r="G10" i="3"/>
  <c r="H10" i="3" s="1"/>
  <c r="M9" i="15" l="1"/>
  <c r="I27" i="15"/>
  <c r="K27" i="15" s="1"/>
  <c r="N15" i="15"/>
  <c r="M15" i="15"/>
  <c r="K24" i="15"/>
  <c r="L24" i="15" s="1"/>
  <c r="N26" i="15"/>
  <c r="M26" i="15"/>
  <c r="L27" i="3"/>
  <c r="G27" i="3"/>
  <c r="H27" i="3" s="1"/>
  <c r="M17" i="15"/>
  <c r="N17" i="15"/>
  <c r="N13" i="15"/>
  <c r="M13" i="15"/>
  <c r="I16" i="3"/>
  <c r="J16" i="3"/>
  <c r="I10" i="3"/>
  <c r="J10" i="3"/>
  <c r="N24" i="15" l="1"/>
  <c r="M24" i="15"/>
  <c r="L27" i="15"/>
  <c r="J27" i="3"/>
  <c r="I27" i="3"/>
  <c r="N27" i="15" l="1"/>
  <c r="M27" i="15"/>
</calcChain>
</file>

<file path=xl/sharedStrings.xml><?xml version="1.0" encoding="utf-8"?>
<sst xmlns="http://schemas.openxmlformats.org/spreadsheetml/2006/main" count="254" uniqueCount="177">
  <si>
    <t xml:space="preserve"> CLAVE DE LA ENTIDAD: 91E                                  NOMBRE DE  LA ENTIDAD: EL COLEGIO DE LA FRONTERA SUR  </t>
  </si>
  <si>
    <t>EVOLUCION DEL GASTO PROGRAMABLE DE ENERO A DICIEMBRE  DE 2024</t>
  </si>
  <si>
    <t>(Millones de pesos con un decimal)</t>
  </si>
  <si>
    <t>C O N C E P T O</t>
  </si>
  <si>
    <t>PRESUPUESTO ANUAL</t>
  </si>
  <si>
    <t xml:space="preserve">ACUMULADO  AL MES DE DICIEMBRE </t>
  </si>
  <si>
    <t>VARIACIÓN</t>
  </si>
  <si>
    <t>SEMÁFORO</t>
  </si>
  <si>
    <r>
      <t xml:space="preserve">AVANCE EN </t>
    </r>
    <r>
      <rPr>
        <b/>
        <sz val="11"/>
        <color theme="0"/>
        <rFont val="Arial"/>
        <family val="2"/>
      </rPr>
      <t>%</t>
    </r>
  </si>
  <si>
    <t>EJERCIDO/PROGRAMADO</t>
  </si>
  <si>
    <t>CONTRA</t>
  </si>
  <si>
    <t>ORIGINAL</t>
  </si>
  <si>
    <t>MODIFICADO</t>
  </si>
  <si>
    <t>PROGRAMADO</t>
  </si>
  <si>
    <t>EJERCIDO</t>
  </si>
  <si>
    <t>ABSOLUTA</t>
  </si>
  <si>
    <t>RELATIVA</t>
  </si>
  <si>
    <t>MENOR</t>
  </si>
  <si>
    <t>MAYOR</t>
  </si>
  <si>
    <t>( 1 )</t>
  </si>
  <si>
    <t>( 2 )</t>
  </si>
  <si>
    <t>( 3 )</t>
  </si>
  <si>
    <t>( 4 )</t>
  </si>
  <si>
    <r>
      <t>(5) =</t>
    </r>
    <r>
      <rPr>
        <sz val="10"/>
        <color theme="0"/>
        <rFont val="Arial"/>
        <family val="2"/>
      </rPr>
      <t xml:space="preserve"> (4) - (3)</t>
    </r>
  </si>
  <si>
    <r>
      <t xml:space="preserve">(6) = </t>
    </r>
    <r>
      <rPr>
        <sz val="10"/>
        <color theme="0"/>
        <rFont val="Arial"/>
        <family val="2"/>
      </rPr>
      <t>(5) / (3)</t>
    </r>
  </si>
  <si>
    <t>GASTO</t>
  </si>
  <si>
    <r>
      <t xml:space="preserve">(7) = </t>
    </r>
    <r>
      <rPr>
        <sz val="10"/>
        <color theme="0"/>
        <rFont val="Arial"/>
        <family val="2"/>
      </rPr>
      <t>(4) / (2)</t>
    </r>
  </si>
  <si>
    <t>I.- GASTO CORRIENTE</t>
  </si>
  <si>
    <t>SERVICIOS PERSONALES</t>
  </si>
  <si>
    <t>MATERIALES Y SUMINISTROS</t>
  </si>
  <si>
    <t>SERVICIOS GENERALES</t>
  </si>
  <si>
    <t>OTRAS EROGACIONES</t>
  </si>
  <si>
    <t>II.- GASTO DE CAPITAL</t>
  </si>
  <si>
    <t xml:space="preserve">  INVERSIÓN FÍSICA</t>
  </si>
  <si>
    <t>BIENES MUEBLES E INMUEBLES</t>
  </si>
  <si>
    <t>OBRAS PUBLICAS</t>
  </si>
  <si>
    <t xml:space="preserve">  INVERSIÓN FINANCIERA</t>
  </si>
  <si>
    <t>III.- OPERACIONES AJENAS NETAS</t>
  </si>
  <si>
    <t>TERCEROS</t>
  </si>
  <si>
    <t>RECUPERABLES</t>
  </si>
  <si>
    <t>IV.- TOTAL DEL GASTO</t>
  </si>
  <si>
    <t/>
  </si>
  <si>
    <r>
      <t>FUENTE DE INFORMACIÓN:</t>
    </r>
    <r>
      <rPr>
        <sz val="10"/>
        <rFont val="Arial"/>
        <family val="2"/>
      </rPr>
      <t xml:space="preserve"> Sistema Integral de Información de los Ingresos y Gasto Público  (SII@WEB).</t>
    </r>
  </si>
  <si>
    <t>Criterios de asignación de color de los semáforos.</t>
  </si>
  <si>
    <t>Menor Gasto</t>
  </si>
  <si>
    <t>Mayor Gasto</t>
  </si>
  <si>
    <t xml:space="preserve">                                                                      </t>
  </si>
  <si>
    <t xml:space="preserve">CLAVE DE LA INSTITUCION: 91E                                                     NOMBRE DE LA INSTITUCIÓN: EL COLEGIO DE LA FRONTERA SUR  </t>
  </si>
  <si>
    <t>ANEXO  II</t>
  </si>
  <si>
    <t>AVANCE DEL GASTO PUBLICO POR PROGRAMA PRESUPUESTARIO</t>
  </si>
  <si>
    <t>PERIODO A EVALUAR DE ENERO A DICIEMBRE  DEL 2024</t>
  </si>
  <si>
    <t>AI</t>
  </si>
  <si>
    <t>PP*</t>
  </si>
  <si>
    <t>APERTURA PROGRAMÁTICA
( DENOMINACIÓN DE LOS PROGRAMAS )</t>
  </si>
  <si>
    <r>
      <t>PRESUPUESTO ANUAL MODIFICADO</t>
    </r>
    <r>
      <rPr>
        <b/>
        <vertAlign val="superscript"/>
        <sz val="10"/>
        <color theme="0"/>
        <rFont val="Arial"/>
        <family val="2"/>
      </rPr>
      <t xml:space="preserve"> </t>
    </r>
    <r>
      <rPr>
        <vertAlign val="superscript"/>
        <sz val="10"/>
        <color theme="0"/>
        <rFont val="Arial"/>
        <family val="2"/>
      </rPr>
      <t>1/</t>
    </r>
  </si>
  <si>
    <t xml:space="preserve">GASTO CORRIENTE </t>
  </si>
  <si>
    <t xml:space="preserve">GASTO DE CAPITAL </t>
  </si>
  <si>
    <t xml:space="preserve">GASTO TOTAL  </t>
  </si>
  <si>
    <t xml:space="preserve">VARIACIÓN </t>
  </si>
  <si>
    <t xml:space="preserve">SEMÁFORO </t>
  </si>
  <si>
    <t xml:space="preserve">ABSOLUTA </t>
  </si>
  <si>
    <t xml:space="preserve">RELATIVA </t>
  </si>
  <si>
    <t>MENOR
GASTO</t>
  </si>
  <si>
    <t>MAYOR
GASTO</t>
  </si>
  <si>
    <t>3</t>
  </si>
  <si>
    <t>E003</t>
  </si>
  <si>
    <t>DESARROLLO TECNOLOGICO E INNOVACION Y ELABORACIÓN DE PUBLICACIONES</t>
  </si>
  <si>
    <t>M001</t>
  </si>
  <si>
    <t>ACTIVIDADES DE APOYO ADMINISTRATIVO</t>
  </si>
  <si>
    <t>1</t>
  </si>
  <si>
    <t>O001</t>
  </si>
  <si>
    <t>ACTIVIDADES DE APOYO A LA FUNCION PÚBLICA Y BUEN GOBIERNO</t>
  </si>
  <si>
    <t>9</t>
  </si>
  <si>
    <t>W</t>
  </si>
  <si>
    <t>OPERACIONES AJENAS</t>
  </si>
  <si>
    <t>T  O  T  A  L</t>
  </si>
  <si>
    <t>TOTAL PROGRAMAS PRESUPUESTARIOS "E" (PRESTACION DE SERVICIOS PUBLICOS)</t>
  </si>
  <si>
    <t>% TPP** "E" vs TOTAL</t>
  </si>
  <si>
    <r>
      <t xml:space="preserve"> FUENTE DE INFORMACIÓN:</t>
    </r>
    <r>
      <rPr>
        <sz val="10"/>
        <rFont val="Arial"/>
        <family val="2"/>
      </rPr>
      <t xml:space="preserve"> Sistema Integral de Información de los Ingresos y Gasto Público  (SII@WEB).</t>
    </r>
  </si>
  <si>
    <r>
      <t>AI =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Actividad Institucional</t>
    </r>
    <r>
      <rPr>
        <sz val="10"/>
        <rFont val="Arial"/>
        <family val="2"/>
      </rPr>
      <t xml:space="preserve">           </t>
    </r>
    <r>
      <rPr>
        <b/>
        <i/>
        <sz val="10"/>
        <rFont val="Arial"/>
        <family val="2"/>
      </rPr>
      <t>PP*</t>
    </r>
    <r>
      <rPr>
        <i/>
        <sz val="10"/>
        <rFont val="Arial"/>
        <family val="2"/>
      </rPr>
      <t xml:space="preserve"> = Programa Presupuestario, de acuerdo con el Análisis Funcional Programático Económico del Presupuesto de Egresos de la Federación para el Ejercicio Fiscal.</t>
    </r>
  </si>
  <si>
    <r>
      <t xml:space="preserve">                </t>
    </r>
    <r>
      <rPr>
        <b/>
        <vertAlign val="superscript"/>
        <sz val="10"/>
        <rFont val="Arial"/>
        <family val="2"/>
      </rPr>
      <t xml:space="preserve"> 1/</t>
    </r>
    <r>
      <rPr>
        <sz val="10"/>
        <rFont val="Arial"/>
        <family val="2"/>
      </rPr>
      <t xml:space="preserve">  No incluye Operaciones Ajenas Netas, y corresponde al presupuesto modificado autorizado al periodo que se esté reportando.</t>
    </r>
  </si>
  <si>
    <r>
      <t xml:space="preserve">               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TPP</t>
    </r>
    <r>
      <rPr>
        <sz val="10"/>
        <rFont val="Arial"/>
        <family val="2"/>
      </rPr>
      <t>** = Total Programa Presupuestario</t>
    </r>
  </si>
  <si>
    <t>ANEXO III</t>
  </si>
  <si>
    <t xml:space="preserve">CLAVE DE LA INSTITUCION:  91E             NOMBRE DE LA INSTITUCIÓN:  EL COLEGIO DE LA FRONTERA SUR </t>
  </si>
  <si>
    <t xml:space="preserve">INDICADORES DE DESEMPEÑO POR PROGRAMA PRESUPUESTARIO </t>
  </si>
  <si>
    <r>
      <t xml:space="preserve">PROGRAMA PRESUPUESTARIO (Pp) Y CLAVE 
 </t>
    </r>
    <r>
      <rPr>
        <b/>
        <vertAlign val="superscript"/>
        <sz val="12"/>
        <rFont val="Arial"/>
        <family val="2"/>
      </rPr>
      <t>1/</t>
    </r>
  </si>
  <si>
    <t>INDICADOR</t>
  </si>
  <si>
    <t>UNIDAD DE MEDIDA</t>
  </si>
  <si>
    <t xml:space="preserve">META </t>
  </si>
  <si>
    <t>FRECUENCIA DE MEDICIÓN</t>
  </si>
  <si>
    <t>Enero-__________</t>
  </si>
  <si>
    <t>PORCENTAJE 
DE AVANCE</t>
  </si>
  <si>
    <t>TIPO</t>
  </si>
  <si>
    <t xml:space="preserve">NOMBRE </t>
  </si>
  <si>
    <t>DEFINICION</t>
  </si>
  <si>
    <t>DE ENERO A DICIEMBRE 2024</t>
  </si>
  <si>
    <t>PLANEADA</t>
  </si>
  <si>
    <t>REALIZADA</t>
  </si>
  <si>
    <t>Estratégico</t>
  </si>
  <si>
    <t>Proporción de publicaciones arbitradas por investigador de los Centros de Investigación CONACYT**</t>
  </si>
  <si>
    <t>(Suma del número de publicaciones arbitradas en el ejercicio fiscal en el año t / Suma de investigadores en Centros de Investigación  CONACYT** en el ejercicio fiscal en el año t)</t>
  </si>
  <si>
    <t>Proporción</t>
  </si>
  <si>
    <t xml:space="preserve">Anual </t>
  </si>
  <si>
    <t>Porcentaje de proyectos interinstitucionales generados</t>
  </si>
  <si>
    <t>(Suma de los proyectos interinstitucionales generados por los CPI durante el ejercicio fiscal en curso/ Suma de los proyectos de investigación generados por los CPI durante el ejercicio fiscal en curso)*100</t>
  </si>
  <si>
    <t>Porcentaje</t>
  </si>
  <si>
    <t>Proporción de Posgrados de calidad</t>
  </si>
  <si>
    <t>Número de programas registrados en el Programa Nacional de Posgrados de Calidad* ofrecidos por los Centros Públicos de Investigación del Consejo Nacional de Ciencia y Tecnología*** / Número total de programas de posgrado reconocidos por el Consejo Nacional de Ciencia y Tecnología*** en el Programa Nacional de Posgrados de Calidad*</t>
  </si>
  <si>
    <t>Tasa de variación del número de contratos o convenios firmados vigentes realizados</t>
  </si>
  <si>
    <t>(Suma de contratos o convenios de transferencia de conocimiento, innovación tecnológica, social económica o ambiental firmados vigentes realizados por los CPI en el año t / Suma del número de contratos o convenios de transferencia de conocimiento, innovación tecnológica, social económica o ambiental firmados vigentes  realizados por los CPI en el año t-1)-1)*100</t>
  </si>
  <si>
    <t>Tasa</t>
  </si>
  <si>
    <t>Tasa de variación de Actividades de divulgación y difusión de la ciencia</t>
  </si>
  <si>
    <t>(Número de actividades de divulgación dirigidas al público en general en el año t/  Número de actividades de divulgación dirigidas al público en general en año t-1)-1)*100</t>
  </si>
  <si>
    <t>Gestión</t>
  </si>
  <si>
    <t>Eficiencia terminal de alumnos por cohorte</t>
  </si>
  <si>
    <t>(Número de alumnos graduados por cohorte / Número de alumnos matriculados por cohorte)*100</t>
  </si>
  <si>
    <t>Eficiencia</t>
  </si>
  <si>
    <t>Porcentaje de Proyectos finalizados en tiempo y forma</t>
  </si>
  <si>
    <t>(Número de proyectos finalizados en tiempo y forma en el año t / Número total de proyectos en el año t)*100</t>
  </si>
  <si>
    <t>Proporción de recursos para la investigación</t>
  </si>
  <si>
    <t>(Monto total de recursos externos obtenido por proyectos de investigación en el año t/ Monto total de recursos fiscales destinados a la investigación en el año t)</t>
  </si>
  <si>
    <t>Tasa de variación de solicitudes de ingreso (incluye FIDERH)</t>
  </si>
  <si>
    <t>((Número de solicitudes de ingreso recibidas en el año t /Número de solicitudes de ingreso recibidas en el año t-1)-1)*100</t>
  </si>
  <si>
    <t>Porcentaje de alumnos de los Centros Públicos de Investigación CONACYT** apoyados</t>
  </si>
  <si>
    <t>(Número de alumnos apoyados en el año t/Número de alumnos matriculados en el año t)*100</t>
  </si>
  <si>
    <t>Razón de participación en actividades de divulgación</t>
  </si>
  <si>
    <t xml:space="preserve">(Número de actividades de divulgación dirigidas al público en general en el año t / Número de personal de Ciencia y Tecnología en el año t) </t>
  </si>
  <si>
    <t>Razón</t>
  </si>
  <si>
    <r>
      <t>NOTA:</t>
    </r>
    <r>
      <rPr>
        <sz val="10"/>
        <rFont val="Arial"/>
        <family val="2"/>
      </rPr>
      <t xml:space="preserve"> En los casos de aquellos indicadores que sus metas sean descendentes (Ejemplo: Pérdidas de energía eléctrica), sus resultados cuando sean favorables no deberán ser mayores a los programados. En este caso, se deberá ajustar la fórmula correspondiente de ese indicador para que refleje el resultado real alcanzado. </t>
    </r>
  </si>
  <si>
    <t>Criterios de asignación de color de los semáforos</t>
  </si>
  <si>
    <t>ANEXO IV</t>
  </si>
  <si>
    <t xml:space="preserve">CLAVE DE LA INSTITUCION:  91E                         NOMBRE DE LA INSTITUCIÓN:  EL COLEGIO DE LA FRONTERA SUR  
</t>
  </si>
  <si>
    <t>Avance del Gasto por Programa Presupuestario (Pp) y Cumplimiento de Metas de los Indicadores de Desempeño 
que conforman su Matriz de Indicadores para Resultados (MIR)</t>
  </si>
  <si>
    <r>
      <t xml:space="preserve">Programa Presupuestario Seleccionado </t>
    </r>
    <r>
      <rPr>
        <b/>
        <vertAlign val="superscript"/>
        <sz val="12"/>
        <rFont val="Arial"/>
        <family val="2"/>
      </rPr>
      <t xml:space="preserve">1/ </t>
    </r>
    <r>
      <rPr>
        <b/>
        <sz val="10"/>
        <rFont val="Arial"/>
        <family val="2"/>
      </rPr>
      <t xml:space="preserve">: </t>
    </r>
  </si>
  <si>
    <t>(Millones de Pesos con un decimal)</t>
  </si>
  <si>
    <t>CLAVE Pp</t>
  </si>
  <si>
    <t>DENOMINACIÓN DEL PROGRAMA</t>
  </si>
  <si>
    <t>EJERCIDO 2023</t>
  </si>
  <si>
    <t>PRESUPUESTO ANUAL 2024 MODIFICADO</t>
  </si>
  <si>
    <t>ABS.</t>
  </si>
  <si>
    <t>REL.</t>
  </si>
  <si>
    <t>MENOR GASTO</t>
  </si>
  <si>
    <t>MAYOR GASTO</t>
  </si>
  <si>
    <t>PRESUPUESTO PROGRAMADO</t>
  </si>
  <si>
    <t>PRESUPUESTO EJERCIDO</t>
  </si>
  <si>
    <t>INVESTIGACIÓN CIENTÍFICA, DESARROLLO E INNOVACIÓN</t>
  </si>
  <si>
    <t>Matriz de Indicadores para Resultados (MIR)</t>
  </si>
  <si>
    <t>INDICADORES DE DESEMPEÑO</t>
  </si>
  <si>
    <t>PERIODO Y VALOR DE LA LINEA BASE</t>
  </si>
  <si>
    <t>META</t>
  </si>
  <si>
    <t>NIVEL DE OBJETIVO</t>
  </si>
  <si>
    <t>NOMBRE</t>
  </si>
  <si>
    <t>DEFINICIÓN</t>
  </si>
  <si>
    <t>ENERO - DICIEMBRE 2023</t>
  </si>
  <si>
    <t>DIFERENCIA ABSOLUTA</t>
  </si>
  <si>
    <t>Propósito</t>
  </si>
  <si>
    <t>Porcentaje de estudiantes inscritos en alguna especialidad, maestría o doctorado pertenecientes al Programa Nacional de Posgrados de Calidad* (PNPC) que ofrecen los Centros Públicos de Investigación (CPI CONACYT**)</t>
  </si>
  <si>
    <t>(Número de estudiantes en alguna especialidad, maestría o doctorado perteneciente al Programa Nacional de Posgrados de Calidad* (PNPC) que imparten los CPI CONACYT** en el año t / Total de estudiantes inscritos en los CPI CONACYT** en el año t)*100</t>
  </si>
  <si>
    <t>Anual</t>
  </si>
  <si>
    <t>* El Programa Nacional de Posgrados de Calidad (PNPC) se transformó en el Sistema Nacional de Posgrados (SNP)</t>
  </si>
  <si>
    <t>** CONACYT ahora es CONAHCYT</t>
  </si>
  <si>
    <r>
      <t>AI =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Actividad Institucional</t>
    </r>
  </si>
  <si>
    <r>
      <t>PP</t>
    </r>
    <r>
      <rPr>
        <i/>
        <sz val="10"/>
        <rFont val="Arial"/>
        <family val="2"/>
      </rPr>
      <t xml:space="preserve"> = Programa Presupuestario, de acuerdo con el Análisis Funcional Programático Económico del Presupuesto de Egresos de la Federación.</t>
    </r>
  </si>
  <si>
    <r>
      <t xml:space="preserve">1/  </t>
    </r>
    <r>
      <rPr>
        <sz val="10"/>
        <rFont val="Arial"/>
        <family val="2"/>
      </rPr>
      <t>Los Pp a seleccionar con su correspondiente MIR, será tomando como base los de mayor peso presupuestal y/o que más contribuyan al  cumplimiento de los objetivos estratégicos de la Institución, y principalmente aquellos que estén obligados a tener MIR registrada en el PASH.</t>
    </r>
  </si>
  <si>
    <t>Criterios de asignación de color de los semáforos del avance financiero del Pp.</t>
  </si>
  <si>
    <t>Correctivo</t>
  </si>
  <si>
    <t>Mayor al 10%</t>
  </si>
  <si>
    <t>Preventivo</t>
  </si>
  <si>
    <t>Mayor al 5% y hasta el 10%</t>
  </si>
  <si>
    <t>Razonable</t>
  </si>
  <si>
    <t>Menor al 5%</t>
  </si>
  <si>
    <t>Criterios de asignación de color de los semáforos del avance de las metas de los indicadores.</t>
  </si>
  <si>
    <t>Cumplimiento inferior al 90%</t>
  </si>
  <si>
    <t>Cumplimiento del 90% al 99%</t>
  </si>
  <si>
    <t>Cumplimiento igual o mayor al 100%</t>
  </si>
  <si>
    <t xml:space="preserve"> </t>
  </si>
  <si>
    <t>ANEXO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</si>
</sst>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__"/>
    <numFmt numFmtId="165" formatCode="###,###,###.0;\-###,###,###.0;0.0"/>
    <numFmt numFmtId="166" formatCode="#,##0.0"/>
    <numFmt numFmtId="167" formatCode="0.0"/>
    <numFmt numFmtId="168" formatCode="0.0%____"/>
    <numFmt numFmtId="169" formatCode="0.0%________"/>
    <numFmt numFmtId="170" formatCode="#,##0.00;[Red]#,##0.00"/>
  </numFmts>
  <fonts count="4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i/>
      <sz val="10"/>
      <name val="Courier"/>
      <family val="3"/>
    </font>
    <font>
      <b/>
      <i/>
      <sz val="11"/>
      <name val="Arial"/>
      <family val="2"/>
    </font>
    <font>
      <b/>
      <sz val="10.5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2"/>
      <color indexed="9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i/>
      <u/>
      <sz val="10"/>
      <color indexed="16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12"/>
      <color indexed="8"/>
      <name val="Arial"/>
      <family val="2"/>
    </font>
    <font>
      <b/>
      <i/>
      <sz val="10"/>
      <color indexed="10"/>
      <name val="Arial"/>
      <family val="2"/>
    </font>
    <font>
      <sz val="10"/>
      <color indexed="9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sz val="12"/>
      <color indexed="8"/>
      <name val="Arial"/>
      <family val="2"/>
    </font>
    <font>
      <b/>
      <i/>
      <sz val="14"/>
      <name val="Arial"/>
      <family val="2"/>
    </font>
    <font>
      <b/>
      <i/>
      <sz val="16"/>
      <name val="Arial"/>
      <family val="2"/>
    </font>
    <font>
      <b/>
      <i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1"/>
      <color theme="0"/>
      <name val="Arial"/>
      <family val="2"/>
    </font>
    <font>
      <b/>
      <vertAlign val="superscript"/>
      <sz val="10"/>
      <color theme="0"/>
      <name val="Arial"/>
      <family val="2"/>
    </font>
    <font>
      <vertAlign val="superscript"/>
      <sz val="10"/>
      <color theme="0"/>
      <name val="Arial"/>
      <family val="2"/>
    </font>
    <font>
      <b/>
      <vertAlign val="superscript"/>
      <sz val="12"/>
      <name val="Arial"/>
      <family val="2"/>
    </font>
    <font>
      <b/>
      <sz val="8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6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8A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3" fontId="1" fillId="0" borderId="0" applyFont="0" applyFill="0" applyProtection="0"/>
    <xf numFmtId="0" fontId="1" fillId="0" borderId="0"/>
  </cellStyleXfs>
  <cellXfs count="306">
    <xf numFmtId="0" fontId="0" fillId="0" borderId="0" xfId="0"/>
    <xf numFmtId="0" fontId="0" fillId="2" borderId="0" xfId="0" applyFill="1"/>
    <xf numFmtId="0" fontId="6" fillId="0" borderId="0" xfId="0" applyFont="1"/>
    <xf numFmtId="167" fontId="0" fillId="2" borderId="0" xfId="0" applyNumberFormat="1" applyFill="1"/>
    <xf numFmtId="166" fontId="0" fillId="0" borderId="0" xfId="0" applyNumberFormat="1"/>
    <xf numFmtId="0" fontId="8" fillId="0" borderId="0" xfId="0" applyFont="1" applyAlignment="1">
      <alignment horizontal="centerContinuous"/>
    </xf>
    <xf numFmtId="0" fontId="11" fillId="0" borderId="0" xfId="0" applyFont="1" applyAlignment="1">
      <alignment horizontal="left" indent="5"/>
    </xf>
    <xf numFmtId="0" fontId="10" fillId="0" borderId="0" xfId="0" applyFont="1"/>
    <xf numFmtId="0" fontId="11" fillId="0" borderId="0" xfId="0" applyFont="1" applyAlignment="1">
      <alignment horizontal="left"/>
    </xf>
    <xf numFmtId="0" fontId="16" fillId="0" borderId="0" xfId="0" applyFont="1" applyAlignment="1">
      <alignment horizontal="centerContinuous"/>
    </xf>
    <xf numFmtId="0" fontId="10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3" fillId="0" borderId="1" xfId="0" applyFont="1" applyBorder="1"/>
    <xf numFmtId="167" fontId="0" fillId="0" borderId="0" xfId="0" applyNumberFormat="1"/>
    <xf numFmtId="164" fontId="0" fillId="0" borderId="0" xfId="0" applyNumberFormat="1"/>
    <xf numFmtId="164" fontId="2" fillId="0" borderId="6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165" fontId="7" fillId="2" borderId="8" xfId="0" applyNumberFormat="1" applyFont="1" applyFill="1" applyBorder="1" applyAlignment="1">
      <alignment vertical="center"/>
    </xf>
    <xf numFmtId="164" fontId="13" fillId="0" borderId="9" xfId="0" applyNumberFormat="1" applyFont="1" applyBorder="1" applyAlignment="1">
      <alignment horizontal="right" vertical="center"/>
    </xf>
    <xf numFmtId="0" fontId="8" fillId="0" borderId="0" xfId="0" applyFont="1"/>
    <xf numFmtId="0" fontId="11" fillId="0" borderId="0" xfId="0" applyFont="1" applyAlignment="1">
      <alignment horizontal="center"/>
    </xf>
    <xf numFmtId="165" fontId="9" fillId="0" borderId="0" xfId="0" applyNumberFormat="1" applyFont="1" applyAlignment="1">
      <alignment horizontal="right"/>
    </xf>
    <xf numFmtId="0" fontId="8" fillId="0" borderId="0" xfId="0" applyFont="1" applyAlignment="1">
      <alignment horizontal="centerContinuous" vertical="center"/>
    </xf>
    <xf numFmtId="167" fontId="0" fillId="0" borderId="0" xfId="0" applyNumberFormat="1" applyAlignment="1">
      <alignment horizontal="centerContinuous"/>
    </xf>
    <xf numFmtId="0" fontId="10" fillId="0" borderId="1" xfId="0" applyFont="1" applyBorder="1" applyAlignment="1">
      <alignment horizontal="centerContinuous" vertical="center"/>
    </xf>
    <xf numFmtId="0" fontId="10" fillId="0" borderId="1" xfId="0" applyFont="1" applyBorder="1" applyAlignment="1">
      <alignment horizontal="centerContinuous"/>
    </xf>
    <xf numFmtId="164" fontId="0" fillId="2" borderId="0" xfId="0" applyNumberFormat="1" applyFill="1"/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/>
    </xf>
    <xf numFmtId="0" fontId="10" fillId="0" borderId="2" xfId="0" applyFont="1" applyBorder="1"/>
    <xf numFmtId="0" fontId="10" fillId="0" borderId="2" xfId="0" applyFont="1" applyBorder="1" applyAlignment="1">
      <alignment horizontal="left" indent="3"/>
    </xf>
    <xf numFmtId="164" fontId="19" fillId="0" borderId="4" xfId="0" applyNumberFormat="1" applyFont="1" applyBorder="1" applyAlignment="1">
      <alignment vertical="center"/>
    </xf>
    <xf numFmtId="164" fontId="12" fillId="0" borderId="0" xfId="0" applyNumberFormat="1" applyFont="1" applyAlignment="1">
      <alignment vertical="center"/>
    </xf>
    <xf numFmtId="164" fontId="19" fillId="2" borderId="2" xfId="0" applyNumberFormat="1" applyFont="1" applyFill="1" applyBorder="1" applyAlignment="1">
      <alignment horizontal="right" vertical="center"/>
    </xf>
    <xf numFmtId="164" fontId="19" fillId="2" borderId="8" xfId="0" applyNumberFormat="1" applyFont="1" applyFill="1" applyBorder="1" applyAlignment="1">
      <alignment horizontal="right" vertical="center"/>
    </xf>
    <xf numFmtId="164" fontId="12" fillId="0" borderId="15" xfId="0" applyNumberFormat="1" applyFont="1" applyBorder="1" applyAlignment="1">
      <alignment vertical="center"/>
    </xf>
    <xf numFmtId="165" fontId="7" fillId="2" borderId="2" xfId="0" applyNumberFormat="1" applyFont="1" applyFill="1" applyBorder="1" applyAlignment="1">
      <alignment vertical="center"/>
    </xf>
    <xf numFmtId="165" fontId="7" fillId="0" borderId="2" xfId="0" applyNumberFormat="1" applyFont="1" applyBorder="1" applyAlignment="1">
      <alignment vertical="center"/>
    </xf>
    <xf numFmtId="164" fontId="19" fillId="2" borderId="4" xfId="0" applyNumberFormat="1" applyFont="1" applyFill="1" applyBorder="1" applyAlignment="1">
      <alignment vertical="center"/>
    </xf>
    <xf numFmtId="164" fontId="10" fillId="0" borderId="6" xfId="0" applyNumberFormat="1" applyFont="1" applyBorder="1" applyAlignment="1">
      <alignment horizontal="left" vertical="center"/>
    </xf>
    <xf numFmtId="164" fontId="2" fillId="0" borderId="8" xfId="0" applyNumberFormat="1" applyFont="1" applyBorder="1" applyAlignment="1">
      <alignment horizontal="right" vertical="center"/>
    </xf>
    <xf numFmtId="164" fontId="12" fillId="0" borderId="20" xfId="0" applyNumberFormat="1" applyFont="1" applyBorder="1" applyAlignment="1">
      <alignment vertical="center"/>
    </xf>
    <xf numFmtId="0" fontId="20" fillId="0" borderId="0" xfId="0" applyFont="1" applyAlignment="1">
      <alignment horizontal="left" indent="5"/>
    </xf>
    <xf numFmtId="0" fontId="0" fillId="0" borderId="0" xfId="0" applyAlignment="1">
      <alignment horizontal="center" vertical="center"/>
    </xf>
    <xf numFmtId="0" fontId="10" fillId="0" borderId="0" xfId="0" applyFont="1" applyAlignment="1" applyProtection="1">
      <alignment horizontal="left" indent="3"/>
      <protection locked="0"/>
    </xf>
    <xf numFmtId="0" fontId="10" fillId="0" borderId="2" xfId="0" applyFont="1" applyBorder="1" applyAlignment="1">
      <alignment horizontal="left" indent="1"/>
    </xf>
    <xf numFmtId="168" fontId="21" fillId="0" borderId="21" xfId="0" applyNumberFormat="1" applyFont="1" applyBorder="1" applyAlignment="1">
      <alignment horizontal="right" vertical="center"/>
    </xf>
    <xf numFmtId="168" fontId="21" fillId="0" borderId="22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168" fontId="21" fillId="0" borderId="23" xfId="0" applyNumberFormat="1" applyFont="1" applyBorder="1" applyAlignment="1">
      <alignment horizontal="right" vertical="center" wrapText="1"/>
    </xf>
    <xf numFmtId="168" fontId="21" fillId="0" borderId="24" xfId="0" applyNumberFormat="1" applyFont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168" fontId="21" fillId="0" borderId="25" xfId="0" applyNumberFormat="1" applyFont="1" applyBorder="1" applyAlignment="1">
      <alignment horizontal="right" vertical="center"/>
    </xf>
    <xf numFmtId="168" fontId="21" fillId="0" borderId="26" xfId="0" applyNumberFormat="1" applyFont="1" applyBorder="1" applyAlignment="1">
      <alignment horizontal="right" vertical="center"/>
    </xf>
    <xf numFmtId="168" fontId="10" fillId="0" borderId="27" xfId="1" applyNumberFormat="1" applyFont="1" applyBorder="1" applyAlignment="1">
      <alignment vertical="center"/>
    </xf>
    <xf numFmtId="168" fontId="21" fillId="0" borderId="20" xfId="0" applyNumberFormat="1" applyFont="1" applyBorder="1" applyAlignment="1">
      <alignment horizontal="right" vertical="center"/>
    </xf>
    <xf numFmtId="168" fontId="21" fillId="0" borderId="27" xfId="0" applyNumberFormat="1" applyFont="1" applyBorder="1" applyAlignment="1">
      <alignment horizontal="right" vertical="center"/>
    </xf>
    <xf numFmtId="164" fontId="19" fillId="0" borderId="2" xfId="0" applyNumberFormat="1" applyFont="1" applyBorder="1" applyAlignment="1" applyProtection="1">
      <alignment horizontal="right" vertical="center"/>
      <protection locked="0"/>
    </xf>
    <xf numFmtId="164" fontId="19" fillId="0" borderId="8" xfId="0" applyNumberFormat="1" applyFont="1" applyBorder="1" applyAlignment="1" applyProtection="1">
      <alignment horizontal="right" vertical="center"/>
      <protection locked="0"/>
    </xf>
    <xf numFmtId="0" fontId="22" fillId="0" borderId="0" xfId="0" applyFont="1"/>
    <xf numFmtId="164" fontId="10" fillId="0" borderId="0" xfId="0" applyNumberFormat="1" applyFont="1" applyAlignment="1">
      <alignment horizontal="right" vertical="center"/>
    </xf>
    <xf numFmtId="168" fontId="10" fillId="0" borderId="0" xfId="1" applyNumberFormat="1" applyFont="1" applyAlignment="1">
      <alignment vertical="center"/>
    </xf>
    <xf numFmtId="168" fontId="21" fillId="0" borderId="0" xfId="0" applyNumberFormat="1" applyFont="1" applyAlignment="1">
      <alignment horizontal="right" vertical="center"/>
    </xf>
    <xf numFmtId="164" fontId="24" fillId="2" borderId="2" xfId="0" applyNumberFormat="1" applyFont="1" applyFill="1" applyBorder="1" applyAlignment="1">
      <alignment horizontal="right" vertical="center"/>
    </xf>
    <xf numFmtId="164" fontId="24" fillId="0" borderId="8" xfId="0" applyNumberFormat="1" applyFont="1" applyBorder="1" applyAlignment="1">
      <alignment vertical="center"/>
    </xf>
    <xf numFmtId="164" fontId="24" fillId="0" borderId="4" xfId="0" applyNumberFormat="1" applyFont="1" applyBorder="1" applyAlignment="1">
      <alignment vertical="center"/>
    </xf>
    <xf numFmtId="164" fontId="24" fillId="0" borderId="2" xfId="0" applyNumberFormat="1" applyFont="1" applyBorder="1" applyAlignment="1">
      <alignment horizontal="right" vertical="center"/>
    </xf>
    <xf numFmtId="164" fontId="24" fillId="0" borderId="2" xfId="0" applyNumberFormat="1" applyFont="1" applyBorder="1" applyAlignment="1" applyProtection="1">
      <alignment horizontal="right" vertical="center"/>
      <protection locked="0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166" fontId="0" fillId="0" borderId="0" xfId="0" applyNumberFormat="1" applyAlignment="1">
      <alignment wrapText="1"/>
    </xf>
    <xf numFmtId="166" fontId="11" fillId="0" borderId="0" xfId="0" applyNumberFormat="1" applyFont="1" applyAlignment="1">
      <alignment horizontal="right"/>
    </xf>
    <xf numFmtId="164" fontId="7" fillId="0" borderId="2" xfId="0" applyNumberFormat="1" applyFont="1" applyBorder="1" applyAlignment="1" applyProtection="1">
      <alignment horizontal="right"/>
      <protection locked="0"/>
    </xf>
    <xf numFmtId="165" fontId="10" fillId="0" borderId="7" xfId="0" applyNumberFormat="1" applyFont="1" applyBorder="1" applyAlignment="1">
      <alignment horizontal="right" vertical="center" indent="3"/>
    </xf>
    <xf numFmtId="164" fontId="10" fillId="0" borderId="7" xfId="0" applyNumberFormat="1" applyFont="1" applyBorder="1" applyAlignment="1">
      <alignment vertical="center"/>
    </xf>
    <xf numFmtId="164" fontId="10" fillId="0" borderId="27" xfId="0" applyNumberFormat="1" applyFont="1" applyBorder="1" applyAlignment="1">
      <alignment vertical="center"/>
    </xf>
    <xf numFmtId="164" fontId="10" fillId="0" borderId="20" xfId="0" applyNumberFormat="1" applyFont="1" applyBorder="1" applyAlignment="1">
      <alignment vertical="center"/>
    </xf>
    <xf numFmtId="0" fontId="2" fillId="0" borderId="0" xfId="0" applyFont="1" applyAlignment="1">
      <alignment horizontal="centerContinuous"/>
    </xf>
    <xf numFmtId="0" fontId="15" fillId="0" borderId="0" xfId="0" applyFont="1" applyAlignment="1">
      <alignment horizontal="centerContinuous" vertical="center"/>
    </xf>
    <xf numFmtId="164" fontId="2" fillId="2" borderId="8" xfId="0" applyNumberFormat="1" applyFont="1" applyFill="1" applyBorder="1" applyAlignment="1">
      <alignment horizontal="right" vertical="center"/>
    </xf>
    <xf numFmtId="164" fontId="7" fillId="0" borderId="8" xfId="0" applyNumberFormat="1" applyFont="1" applyBorder="1" applyAlignment="1">
      <alignment horizontal="right" vertical="center"/>
    </xf>
    <xf numFmtId="164" fontId="7" fillId="2" borderId="8" xfId="0" applyNumberFormat="1" applyFont="1" applyFill="1" applyBorder="1" applyAlignment="1">
      <alignment horizontal="right" vertical="center"/>
    </xf>
    <xf numFmtId="0" fontId="10" fillId="0" borderId="2" xfId="0" applyFont="1" applyBorder="1" applyAlignment="1">
      <alignment vertical="center"/>
    </xf>
    <xf numFmtId="164" fontId="2" fillId="0" borderId="2" xfId="0" applyNumberFormat="1" applyFont="1" applyBorder="1" applyAlignment="1" applyProtection="1">
      <alignment vertical="center"/>
      <protection locked="0"/>
    </xf>
    <xf numFmtId="164" fontId="24" fillId="0" borderId="2" xfId="0" applyNumberFormat="1" applyFont="1" applyBorder="1" applyAlignment="1" applyProtection="1">
      <alignment vertical="center"/>
      <protection locked="0"/>
    </xf>
    <xf numFmtId="164" fontId="24" fillId="0" borderId="8" xfId="0" applyNumberFormat="1" applyFon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64" fontId="19" fillId="0" borderId="8" xfId="0" applyNumberFormat="1" applyFont="1" applyBorder="1" applyAlignment="1">
      <alignment vertical="center"/>
    </xf>
    <xf numFmtId="168" fontId="21" fillId="0" borderId="44" xfId="0" applyNumberFormat="1" applyFont="1" applyBorder="1" applyAlignment="1">
      <alignment horizontal="right" vertical="center"/>
    </xf>
    <xf numFmtId="168" fontId="21" fillId="0" borderId="45" xfId="0" applyNumberFormat="1" applyFont="1" applyBorder="1" applyAlignment="1">
      <alignment horizontal="right" vertical="center"/>
    </xf>
    <xf numFmtId="165" fontId="10" fillId="0" borderId="0" xfId="0" applyNumberFormat="1" applyFont="1" applyAlignment="1">
      <alignment horizontal="right" vertical="center" indent="3"/>
    </xf>
    <xf numFmtId="168" fontId="21" fillId="0" borderId="18" xfId="0" applyNumberFormat="1" applyFont="1" applyBorder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30" fillId="0" borderId="0" xfId="0" applyFont="1"/>
    <xf numFmtId="0" fontId="31" fillId="0" borderId="0" xfId="0" applyFont="1"/>
    <xf numFmtId="0" fontId="32" fillId="8" borderId="0" xfId="0" applyFont="1" applyFill="1"/>
    <xf numFmtId="0" fontId="32" fillId="8" borderId="13" xfId="0" applyFont="1" applyFill="1" applyBorder="1" applyAlignment="1">
      <alignment horizontal="centerContinuous"/>
    </xf>
    <xf numFmtId="0" fontId="33" fillId="8" borderId="14" xfId="0" applyFont="1" applyFill="1" applyBorder="1" applyAlignment="1">
      <alignment horizontal="centerContinuous"/>
    </xf>
    <xf numFmtId="0" fontId="32" fillId="8" borderId="3" xfId="0" applyFont="1" applyFill="1" applyBorder="1" applyAlignment="1">
      <alignment horizontal="centerContinuous"/>
    </xf>
    <xf numFmtId="0" fontId="32" fillId="8" borderId="8" xfId="0" applyFont="1" applyFill="1" applyBorder="1" applyAlignment="1">
      <alignment horizontal="centerContinuous"/>
    </xf>
    <xf numFmtId="0" fontId="32" fillId="8" borderId="2" xfId="0" applyFont="1" applyFill="1" applyBorder="1" applyAlignment="1">
      <alignment horizontal="center"/>
    </xf>
    <xf numFmtId="0" fontId="32" fillId="8" borderId="3" xfId="0" applyFont="1" applyFill="1" applyBorder="1" applyAlignment="1">
      <alignment horizontal="center"/>
    </xf>
    <xf numFmtId="0" fontId="32" fillId="8" borderId="2" xfId="0" applyFont="1" applyFill="1" applyBorder="1"/>
    <xf numFmtId="0" fontId="32" fillId="8" borderId="13" xfId="0" applyFont="1" applyFill="1" applyBorder="1" applyAlignment="1">
      <alignment horizontal="center"/>
    </xf>
    <xf numFmtId="49" fontId="32" fillId="8" borderId="15" xfId="0" applyNumberFormat="1" applyFont="1" applyFill="1" applyBorder="1" applyAlignment="1">
      <alignment horizontal="center"/>
    </xf>
    <xf numFmtId="49" fontId="32" fillId="8" borderId="4" xfId="0" applyNumberFormat="1" applyFont="1" applyFill="1" applyBorder="1" applyAlignment="1">
      <alignment horizontal="center"/>
    </xf>
    <xf numFmtId="0" fontId="32" fillId="8" borderId="16" xfId="0" applyFont="1" applyFill="1" applyBorder="1" applyAlignment="1">
      <alignment horizontal="centerContinuous"/>
    </xf>
    <xf numFmtId="49" fontId="32" fillId="8" borderId="17" xfId="0" applyNumberFormat="1" applyFont="1" applyFill="1" applyBorder="1" applyAlignment="1">
      <alignment horizontal="center"/>
    </xf>
    <xf numFmtId="49" fontId="32" fillId="8" borderId="16" xfId="0" applyNumberFormat="1" applyFont="1" applyFill="1" applyBorder="1" applyAlignment="1">
      <alignment horizontal="center"/>
    </xf>
    <xf numFmtId="49" fontId="32" fillId="8" borderId="18" xfId="0" applyNumberFormat="1" applyFont="1" applyFill="1" applyBorder="1" applyAlignment="1">
      <alignment horizontal="center"/>
    </xf>
    <xf numFmtId="49" fontId="32" fillId="8" borderId="19" xfId="0" applyNumberFormat="1" applyFont="1" applyFill="1" applyBorder="1" applyAlignment="1">
      <alignment horizontal="center"/>
    </xf>
    <xf numFmtId="49" fontId="32" fillId="8" borderId="12" xfId="0" applyNumberFormat="1" applyFont="1" applyFill="1" applyBorder="1" applyAlignment="1">
      <alignment horizontal="center"/>
    </xf>
    <xf numFmtId="0" fontId="32" fillId="9" borderId="0" xfId="0" applyFont="1" applyFill="1"/>
    <xf numFmtId="0" fontId="32" fillId="9" borderId="2" xfId="0" applyFont="1" applyFill="1" applyBorder="1"/>
    <xf numFmtId="0" fontId="32" fillId="8" borderId="10" xfId="0" applyFont="1" applyFill="1" applyBorder="1" applyAlignment="1">
      <alignment horizontal="centerContinuous"/>
    </xf>
    <xf numFmtId="0" fontId="32" fillId="8" borderId="11" xfId="0" applyFont="1" applyFill="1" applyBorder="1" applyAlignment="1">
      <alignment horizontal="centerContinuous"/>
    </xf>
    <xf numFmtId="0" fontId="32" fillId="8" borderId="12" xfId="0" applyFont="1" applyFill="1" applyBorder="1" applyAlignment="1">
      <alignment horizontal="centerContinuous" vertical="center"/>
    </xf>
    <xf numFmtId="0" fontId="1" fillId="0" borderId="0" xfId="2"/>
    <xf numFmtId="0" fontId="28" fillId="0" borderId="0" xfId="2" applyFont="1"/>
    <xf numFmtId="0" fontId="17" fillId="0" borderId="0" xfId="2" applyFont="1" applyAlignment="1">
      <alignment horizontal="center"/>
    </xf>
    <xf numFmtId="0" fontId="10" fillId="0" borderId="46" xfId="2" applyFont="1" applyBorder="1" applyAlignment="1">
      <alignment horizontal="center"/>
    </xf>
    <xf numFmtId="0" fontId="10" fillId="0" borderId="41" xfId="2" applyFont="1" applyBorder="1" applyAlignment="1">
      <alignment horizontal="center"/>
    </xf>
    <xf numFmtId="0" fontId="1" fillId="0" borderId="43" xfId="2" applyBorder="1"/>
    <xf numFmtId="0" fontId="1" fillId="0" borderId="64" xfId="2" applyBorder="1" applyAlignment="1">
      <alignment horizontal="center" vertical="center" wrapText="1"/>
    </xf>
    <xf numFmtId="0" fontId="1" fillId="0" borderId="41" xfId="2" applyBorder="1" applyAlignment="1">
      <alignment horizontal="center" vertical="center" wrapText="1"/>
    </xf>
    <xf numFmtId="0" fontId="1" fillId="0" borderId="41" xfId="2" applyBorder="1" applyAlignment="1">
      <alignment horizontal="left" vertical="center" wrapText="1"/>
    </xf>
    <xf numFmtId="0" fontId="1" fillId="0" borderId="41" xfId="2" applyBorder="1" applyAlignment="1" applyProtection="1">
      <alignment horizontal="justify" vertical="center" wrapText="1"/>
      <protection locked="0"/>
    </xf>
    <xf numFmtId="0" fontId="1" fillId="0" borderId="41" xfId="2" applyBorder="1" applyAlignment="1" applyProtection="1">
      <alignment horizontal="center" vertical="center" wrapText="1"/>
      <protection locked="0"/>
    </xf>
    <xf numFmtId="170" fontId="1" fillId="0" borderId="41" xfId="2" applyNumberFormat="1" applyBorder="1" applyAlignment="1" applyProtection="1">
      <alignment horizontal="center" vertical="center" wrapText="1"/>
      <protection locked="0"/>
    </xf>
    <xf numFmtId="169" fontId="1" fillId="0" borderId="41" xfId="2" applyNumberFormat="1" applyBorder="1" applyAlignment="1">
      <alignment horizontal="right" vertical="center" wrapText="1"/>
    </xf>
    <xf numFmtId="168" fontId="21" fillId="0" borderId="65" xfId="2" applyNumberFormat="1" applyFont="1" applyBorder="1" applyAlignment="1">
      <alignment horizontal="right" wrapText="1"/>
    </xf>
    <xf numFmtId="0" fontId="1" fillId="0" borderId="0" xfId="2" applyAlignment="1">
      <alignment wrapText="1"/>
    </xf>
    <xf numFmtId="0" fontId="1" fillId="0" borderId="41" xfId="2" applyBorder="1" applyAlignment="1" applyProtection="1">
      <alignment vertical="center" wrapText="1"/>
      <protection locked="0"/>
    </xf>
    <xf numFmtId="4" fontId="1" fillId="0" borderId="41" xfId="2" applyNumberFormat="1" applyBorder="1" applyAlignment="1" applyProtection="1">
      <alignment horizontal="center" vertical="center" wrapText="1"/>
      <protection locked="0"/>
    </xf>
    <xf numFmtId="0" fontId="10" fillId="0" borderId="42" xfId="2" applyFont="1" applyBorder="1"/>
    <xf numFmtId="0" fontId="15" fillId="0" borderId="42" xfId="2" applyFont="1" applyBorder="1" applyAlignment="1">
      <alignment horizontal="center"/>
    </xf>
    <xf numFmtId="0" fontId="15" fillId="0" borderId="42" xfId="2" applyFont="1" applyBorder="1"/>
    <xf numFmtId="0" fontId="29" fillId="0" borderId="42" xfId="2" applyFont="1" applyBorder="1"/>
    <xf numFmtId="0" fontId="1" fillId="0" borderId="42" xfId="2" applyBorder="1" applyAlignment="1">
      <alignment horizontal="center"/>
    </xf>
    <xf numFmtId="0" fontId="1" fillId="0" borderId="42" xfId="2" applyBorder="1" applyAlignment="1">
      <alignment horizontal="right"/>
    </xf>
    <xf numFmtId="0" fontId="1" fillId="0" borderId="42" xfId="2" applyBorder="1"/>
    <xf numFmtId="0" fontId="1" fillId="0" borderId="0" xfId="2" applyAlignment="1">
      <alignment vertical="top"/>
    </xf>
    <xf numFmtId="0" fontId="18" fillId="0" borderId="0" xfId="2" applyFont="1" applyAlignment="1">
      <alignment horizontal="center" vertical="center"/>
    </xf>
    <xf numFmtId="0" fontId="1" fillId="0" borderId="0" xfId="2" applyAlignment="1">
      <alignment horizontal="center" vertical="center"/>
    </xf>
    <xf numFmtId="0" fontId="1" fillId="0" borderId="0" xfId="2" applyAlignment="1">
      <alignment horizontal="center"/>
    </xf>
    <xf numFmtId="0" fontId="1" fillId="0" borderId="0" xfId="2" applyAlignment="1">
      <alignment horizontal="left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left"/>
    </xf>
    <xf numFmtId="0" fontId="1" fillId="0" borderId="0" xfId="2" applyAlignment="1">
      <alignment vertical="center"/>
    </xf>
    <xf numFmtId="0" fontId="10" fillId="0" borderId="0" xfId="2" applyFont="1" applyAlignment="1">
      <alignment horizontal="center" vertical="center" wrapText="1"/>
    </xf>
    <xf numFmtId="0" fontId="10" fillId="0" borderId="0" xfId="2" applyFont="1" applyAlignment="1">
      <alignment horizontal="left"/>
    </xf>
    <xf numFmtId="0" fontId="10" fillId="0" borderId="0" xfId="2" applyFont="1"/>
    <xf numFmtId="0" fontId="1" fillId="0" borderId="0" xfId="2" applyAlignment="1">
      <alignment vertical="center" wrapText="1"/>
    </xf>
    <xf numFmtId="0" fontId="38" fillId="10" borderId="41" xfId="2" applyFont="1" applyFill="1" applyBorder="1" applyAlignment="1">
      <alignment horizontal="center" vertical="center" wrapText="1"/>
    </xf>
    <xf numFmtId="0" fontId="38" fillId="10" borderId="41" xfId="2" applyFont="1" applyFill="1" applyBorder="1" applyAlignment="1">
      <alignment horizontal="center"/>
    </xf>
    <xf numFmtId="0" fontId="14" fillId="10" borderId="41" xfId="2" applyFont="1" applyFill="1" applyBorder="1"/>
    <xf numFmtId="166" fontId="1" fillId="0" borderId="41" xfId="2" applyNumberFormat="1" applyBorder="1" applyAlignment="1">
      <alignment horizontal="center" vertical="center"/>
    </xf>
    <xf numFmtId="166" fontId="21" fillId="4" borderId="41" xfId="2" applyNumberFormat="1" applyFont="1" applyFill="1" applyBorder="1" applyAlignment="1">
      <alignment horizontal="center" vertical="center"/>
    </xf>
    <xf numFmtId="166" fontId="1" fillId="0" borderId="42" xfId="2" applyNumberFormat="1" applyBorder="1" applyAlignment="1">
      <alignment horizontal="center" vertical="center"/>
    </xf>
    <xf numFmtId="0" fontId="39" fillId="11" borderId="41" xfId="2" applyFont="1" applyFill="1" applyBorder="1" applyAlignment="1">
      <alignment vertical="center" wrapText="1"/>
    </xf>
    <xf numFmtId="2" fontId="1" fillId="0" borderId="41" xfId="2" applyNumberFormat="1" applyBorder="1" applyAlignment="1">
      <alignment horizontal="center" vertical="center" wrapText="1"/>
    </xf>
    <xf numFmtId="167" fontId="21" fillId="5" borderId="41" xfId="2" applyNumberFormat="1" applyFont="1" applyFill="1" applyBorder="1" applyAlignment="1">
      <alignment horizontal="center" vertical="center" wrapText="1"/>
    </xf>
    <xf numFmtId="0" fontId="1" fillId="0" borderId="0" xfId="2" applyAlignment="1">
      <alignment horizontal="center" vertical="center" wrapText="1"/>
    </xf>
    <xf numFmtId="167" fontId="1" fillId="0" borderId="0" xfId="2" applyNumberFormat="1" applyAlignment="1">
      <alignment horizontal="center" vertical="center" wrapText="1"/>
    </xf>
    <xf numFmtId="0" fontId="18" fillId="0" borderId="0" xfId="2" applyFont="1"/>
    <xf numFmtId="0" fontId="18" fillId="0" borderId="0" xfId="2" applyFont="1" applyAlignment="1">
      <alignment horizontal="center" vertical="center" wrapText="1"/>
    </xf>
    <xf numFmtId="167" fontId="10" fillId="0" borderId="0" xfId="2" applyNumberFormat="1" applyFont="1" applyAlignment="1">
      <alignment horizontal="center" vertical="center" wrapText="1"/>
    </xf>
    <xf numFmtId="0" fontId="1" fillId="0" borderId="36" xfId="0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vertical="center" wrapText="1"/>
      <protection locked="0"/>
    </xf>
    <xf numFmtId="0" fontId="15" fillId="0" borderId="0" xfId="2" applyFont="1" applyAlignment="1">
      <alignment horizontal="center"/>
    </xf>
    <xf numFmtId="0" fontId="15" fillId="0" borderId="0" xfId="2" applyFont="1"/>
    <xf numFmtId="0" fontId="29" fillId="0" borderId="0" xfId="2" applyFont="1"/>
    <xf numFmtId="0" fontId="1" fillId="0" borderId="0" xfId="2" applyAlignment="1">
      <alignment horizontal="right"/>
    </xf>
    <xf numFmtId="0" fontId="40" fillId="0" borderId="0" xfId="0" applyFont="1" applyAlignment="1">
      <alignment vertical="top"/>
    </xf>
    <xf numFmtId="164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/>
    <xf numFmtId="164" fontId="1" fillId="0" borderId="3" xfId="0" applyNumberFormat="1" applyFont="1" applyBorder="1" applyAlignment="1">
      <alignment horizontal="right"/>
    </xf>
    <xf numFmtId="164" fontId="1" fillId="0" borderId="3" xfId="0" applyNumberFormat="1" applyFont="1" applyBorder="1"/>
    <xf numFmtId="164" fontId="1" fillId="0" borderId="4" xfId="0" applyNumberFormat="1" applyFont="1" applyBorder="1"/>
    <xf numFmtId="164" fontId="1" fillId="0" borderId="5" xfId="0" applyNumberFormat="1" applyFont="1" applyBorder="1"/>
    <xf numFmtId="164" fontId="1" fillId="0" borderId="0" xfId="0" applyNumberFormat="1" applyFont="1"/>
    <xf numFmtId="0" fontId="1" fillId="0" borderId="2" xfId="0" applyFont="1" applyBorder="1" applyAlignment="1">
      <alignment horizontal="left" indent="5"/>
    </xf>
    <xf numFmtId="0" fontId="1" fillId="2" borderId="0" xfId="0" applyFont="1" applyFill="1"/>
    <xf numFmtId="0" fontId="1" fillId="0" borderId="0" xfId="0" applyFont="1"/>
    <xf numFmtId="0" fontId="1" fillId="0" borderId="0" xfId="0" applyFont="1" applyAlignment="1">
      <alignment horizontal="centerContinuous"/>
    </xf>
    <xf numFmtId="49" fontId="1" fillId="0" borderId="36" xfId="0" applyNumberFormat="1" applyFont="1" applyBorder="1" applyAlignment="1" applyProtection="1">
      <alignment horizontal="center" vertical="center"/>
      <protection locked="0"/>
    </xf>
    <xf numFmtId="164" fontId="1" fillId="0" borderId="38" xfId="0" applyNumberFormat="1" applyFont="1" applyBorder="1" applyAlignment="1" applyProtection="1">
      <alignment vertical="center"/>
      <protection locked="0"/>
    </xf>
    <xf numFmtId="164" fontId="1" fillId="0" borderId="21" xfId="0" applyNumberFormat="1" applyFont="1" applyBorder="1" applyAlignment="1" applyProtection="1">
      <alignment vertical="center"/>
      <protection locked="0"/>
    </xf>
    <xf numFmtId="164" fontId="1" fillId="0" borderId="37" xfId="0" applyNumberFormat="1" applyFont="1" applyBorder="1" applyAlignment="1" applyProtection="1">
      <alignment vertical="center"/>
      <protection locked="0"/>
    </xf>
    <xf numFmtId="164" fontId="1" fillId="0" borderId="5" xfId="0" applyNumberFormat="1" applyFont="1" applyBorder="1" applyAlignment="1" applyProtection="1">
      <alignment vertical="center"/>
      <protection locked="0"/>
    </xf>
    <xf numFmtId="164" fontId="1" fillId="0" borderId="5" xfId="0" applyNumberFormat="1" applyFont="1" applyBorder="1" applyAlignment="1">
      <alignment vertical="center"/>
    </xf>
    <xf numFmtId="164" fontId="1" fillId="0" borderId="39" xfId="0" applyNumberFormat="1" applyFont="1" applyBorder="1" applyAlignment="1">
      <alignment vertical="center"/>
    </xf>
    <xf numFmtId="168" fontId="1" fillId="0" borderId="28" xfId="1" applyNumberFormat="1" applyFont="1" applyBorder="1" applyAlignment="1">
      <alignment vertical="center"/>
    </xf>
    <xf numFmtId="164" fontId="1" fillId="0" borderId="40" xfId="0" applyNumberFormat="1" applyFont="1" applyBorder="1" applyAlignment="1" applyProtection="1">
      <alignment vertical="center"/>
      <protection locked="0"/>
    </xf>
    <xf numFmtId="164" fontId="1" fillId="0" borderId="25" xfId="0" applyNumberFormat="1" applyFont="1" applyBorder="1" applyAlignment="1" applyProtection="1">
      <alignment vertical="center"/>
      <protection locked="0"/>
    </xf>
    <xf numFmtId="164" fontId="1" fillId="0" borderId="29" xfId="0" applyNumberFormat="1" applyFont="1" applyBorder="1" applyAlignment="1" applyProtection="1">
      <alignment vertical="center"/>
      <protection locked="0"/>
    </xf>
    <xf numFmtId="164" fontId="1" fillId="0" borderId="25" xfId="0" applyNumberFormat="1" applyFont="1" applyBorder="1" applyAlignment="1">
      <alignment vertical="center"/>
    </xf>
    <xf numFmtId="164" fontId="1" fillId="0" borderId="26" xfId="0" applyNumberFormat="1" applyFont="1" applyBorder="1" applyAlignment="1">
      <alignment vertical="center"/>
    </xf>
    <xf numFmtId="164" fontId="1" fillId="0" borderId="25" xfId="0" applyNumberFormat="1" applyFont="1" applyBorder="1" applyAlignment="1">
      <alignment vertical="center" wrapText="1"/>
    </xf>
    <xf numFmtId="164" fontId="1" fillId="0" borderId="26" xfId="0" applyNumberFormat="1" applyFont="1" applyBorder="1" applyAlignment="1" applyProtection="1">
      <alignment vertical="center"/>
      <protection locked="0"/>
    </xf>
    <xf numFmtId="168" fontId="1" fillId="0" borderId="26" xfId="1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14" xfId="0" applyFont="1" applyBorder="1"/>
    <xf numFmtId="0" fontId="1" fillId="0" borderId="37" xfId="0" applyFont="1" applyBorder="1"/>
    <xf numFmtId="3" fontId="1" fillId="0" borderId="0" xfId="0" applyNumberFormat="1" applyFont="1"/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32" xfId="0" applyFont="1" applyBorder="1" applyAlignment="1" applyProtection="1">
      <alignment horizontal="left" vertical="center" wrapText="1"/>
      <protection locked="0"/>
    </xf>
    <xf numFmtId="164" fontId="1" fillId="0" borderId="32" xfId="0" applyNumberFormat="1" applyFont="1" applyBorder="1" applyAlignment="1" applyProtection="1">
      <alignment horizontal="right" vertical="center"/>
      <protection locked="0"/>
    </xf>
    <xf numFmtId="164" fontId="1" fillId="0" borderId="30" xfId="0" applyNumberFormat="1" applyFont="1" applyBorder="1" applyAlignment="1" applyProtection="1">
      <alignment horizontal="right" vertical="center"/>
      <protection locked="0"/>
    </xf>
    <xf numFmtId="164" fontId="1" fillId="0" borderId="35" xfId="0" applyNumberFormat="1" applyFont="1" applyBorder="1" applyAlignment="1" applyProtection="1">
      <alignment horizontal="right" vertical="center"/>
      <protection locked="0"/>
    </xf>
    <xf numFmtId="164" fontId="1" fillId="0" borderId="30" xfId="0" applyNumberFormat="1" applyFont="1" applyBorder="1" applyAlignment="1">
      <alignment horizontal="right" vertical="center"/>
    </xf>
    <xf numFmtId="168" fontId="1" fillId="0" borderId="30" xfId="1" applyNumberFormat="1" applyFont="1" applyBorder="1" applyAlignment="1">
      <alignment vertical="center"/>
    </xf>
    <xf numFmtId="0" fontId="1" fillId="0" borderId="33" xfId="0" applyFont="1" applyBorder="1" applyAlignment="1" applyProtection="1">
      <alignment horizontal="left" vertical="center" wrapText="1"/>
      <protection locked="0"/>
    </xf>
    <xf numFmtId="164" fontId="1" fillId="0" borderId="33" xfId="0" applyNumberFormat="1" applyFont="1" applyBorder="1" applyAlignment="1" applyProtection="1">
      <alignment horizontal="right" vertical="center"/>
      <protection locked="0"/>
    </xf>
    <xf numFmtId="164" fontId="1" fillId="0" borderId="31" xfId="0" applyNumberFormat="1" applyFont="1" applyBorder="1" applyAlignment="1" applyProtection="1">
      <alignment horizontal="right" vertical="center"/>
      <protection locked="0"/>
    </xf>
    <xf numFmtId="164" fontId="1" fillId="0" borderId="34" xfId="0" applyNumberFormat="1" applyFont="1" applyBorder="1" applyAlignment="1" applyProtection="1">
      <alignment horizontal="right" vertical="center"/>
      <protection locked="0"/>
    </xf>
    <xf numFmtId="164" fontId="1" fillId="0" borderId="31" xfId="0" applyNumberFormat="1" applyFont="1" applyBorder="1" applyAlignment="1">
      <alignment horizontal="right" vertical="center"/>
    </xf>
    <xf numFmtId="168" fontId="1" fillId="0" borderId="31" xfId="1" applyNumberFormat="1" applyFont="1" applyBorder="1" applyAlignment="1">
      <alignment vertical="center"/>
    </xf>
    <xf numFmtId="0" fontId="1" fillId="0" borderId="0" xfId="0" applyFont="1" applyAlignment="1" applyProtection="1">
      <alignment horizontal="left" indent="5"/>
      <protection locked="0"/>
    </xf>
    <xf numFmtId="0" fontId="1" fillId="0" borderId="0" xfId="0" applyFont="1" applyAlignment="1">
      <alignment horizontal="center" vertical="center"/>
    </xf>
    <xf numFmtId="166" fontId="1" fillId="0" borderId="0" xfId="0" applyNumberFormat="1" applyFont="1"/>
    <xf numFmtId="166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2" fillId="8" borderId="13" xfId="0" applyFont="1" applyFill="1" applyBorder="1" applyAlignment="1">
      <alignment horizontal="center" vertical="center"/>
    </xf>
    <xf numFmtId="0" fontId="33" fillId="8" borderId="37" xfId="0" applyFont="1" applyFill="1" applyBorder="1" applyAlignment="1">
      <alignment horizontal="center" vertical="center"/>
    </xf>
    <xf numFmtId="0" fontId="33" fillId="8" borderId="48" xfId="0" applyFont="1" applyFill="1" applyBorder="1" applyAlignment="1">
      <alignment horizontal="center" vertical="center"/>
    </xf>
    <xf numFmtId="0" fontId="33" fillId="8" borderId="49" xfId="0" applyFont="1" applyFill="1" applyBorder="1" applyAlignment="1">
      <alignment horizontal="center" vertical="center"/>
    </xf>
    <xf numFmtId="0" fontId="33" fillId="8" borderId="17" xfId="0" applyFont="1" applyFill="1" applyBorder="1" applyAlignment="1">
      <alignment horizontal="center" vertical="center"/>
    </xf>
    <xf numFmtId="0" fontId="33" fillId="8" borderId="19" xfId="0" applyFont="1" applyFill="1" applyBorder="1" applyAlignment="1">
      <alignment horizontal="center" vertical="center"/>
    </xf>
    <xf numFmtId="0" fontId="32" fillId="8" borderId="13" xfId="0" applyFont="1" applyFill="1" applyBorder="1" applyAlignment="1">
      <alignment horizontal="center" vertical="center" wrapText="1"/>
    </xf>
    <xf numFmtId="0" fontId="33" fillId="8" borderId="37" xfId="0" applyFont="1" applyFill="1" applyBorder="1" applyAlignment="1">
      <alignment horizontal="center" vertical="center" wrapText="1"/>
    </xf>
    <xf numFmtId="0" fontId="33" fillId="8" borderId="17" xfId="0" applyFont="1" applyFill="1" applyBorder="1" applyAlignment="1">
      <alignment horizontal="center" vertical="center" wrapText="1"/>
    </xf>
    <xf numFmtId="0" fontId="33" fillId="8" borderId="19" xfId="0" applyFont="1" applyFill="1" applyBorder="1" applyAlignment="1">
      <alignment horizontal="center" vertical="center" wrapText="1"/>
    </xf>
    <xf numFmtId="0" fontId="32" fillId="8" borderId="3" xfId="0" applyFont="1" applyFill="1" applyBorder="1" applyAlignment="1">
      <alignment horizontal="center" vertical="center"/>
    </xf>
    <xf numFmtId="0" fontId="33" fillId="8" borderId="8" xfId="0" applyFont="1" applyFill="1" applyBorder="1" applyAlignment="1">
      <alignment horizontal="center" vertical="center"/>
    </xf>
    <xf numFmtId="0" fontId="33" fillId="8" borderId="16" xfId="0" applyFont="1" applyFill="1" applyBorder="1" applyAlignment="1">
      <alignment horizontal="center" vertical="center"/>
    </xf>
    <xf numFmtId="0" fontId="32" fillId="8" borderId="17" xfId="0" applyFont="1" applyFill="1" applyBorder="1" applyAlignment="1">
      <alignment horizontal="center"/>
    </xf>
    <xf numFmtId="0" fontId="33" fillId="8" borderId="19" xfId="0" applyFont="1" applyFill="1" applyBorder="1" applyAlignment="1">
      <alignment horizontal="center"/>
    </xf>
    <xf numFmtId="0" fontId="32" fillId="8" borderId="3" xfId="0" applyFont="1" applyFill="1" applyBorder="1" applyAlignment="1">
      <alignment horizontal="center" vertical="center" wrapText="1"/>
    </xf>
    <xf numFmtId="0" fontId="32" fillId="8" borderId="8" xfId="0" applyFont="1" applyFill="1" applyBorder="1" applyAlignment="1">
      <alignment horizontal="center" vertical="center" wrapText="1"/>
    </xf>
    <xf numFmtId="0" fontId="32" fillId="8" borderId="16" xfId="0" applyFont="1" applyFill="1" applyBorder="1" applyAlignment="1">
      <alignment horizontal="center" vertical="center" wrapText="1"/>
    </xf>
    <xf numFmtId="0" fontId="32" fillId="8" borderId="39" xfId="0" applyFont="1" applyFill="1" applyBorder="1" applyAlignment="1">
      <alignment horizontal="center" vertical="center"/>
    </xf>
    <xf numFmtId="0" fontId="33" fillId="8" borderId="50" xfId="0" applyFont="1" applyFill="1" applyBorder="1" applyAlignment="1">
      <alignment horizontal="center" vertical="center"/>
    </xf>
    <xf numFmtId="0" fontId="32" fillId="8" borderId="10" xfId="0" applyFont="1" applyFill="1" applyBorder="1" applyAlignment="1">
      <alignment horizontal="center"/>
    </xf>
    <xf numFmtId="0" fontId="32" fillId="8" borderId="11" xfId="0" applyFont="1" applyFill="1" applyBorder="1" applyAlignment="1">
      <alignment horizontal="center"/>
    </xf>
    <xf numFmtId="0" fontId="32" fillId="8" borderId="51" xfId="0" applyFont="1" applyFill="1" applyBorder="1" applyAlignment="1">
      <alignment horizontal="center"/>
    </xf>
    <xf numFmtId="0" fontId="10" fillId="0" borderId="0" xfId="2" applyFont="1" applyAlignment="1">
      <alignment horizontal="justify" vertical="center" wrapText="1"/>
    </xf>
    <xf numFmtId="0" fontId="1" fillId="0" borderId="0" xfId="2" applyAlignment="1">
      <alignment horizontal="justify" vertical="center" wrapText="1"/>
    </xf>
    <xf numFmtId="0" fontId="18" fillId="0" borderId="0" xfId="2" applyFont="1" applyAlignment="1">
      <alignment horizontal="center" vertical="center"/>
    </xf>
    <xf numFmtId="0" fontId="1" fillId="0" borderId="0" xfId="2" applyAlignment="1">
      <alignment horizontal="center" vertical="center"/>
    </xf>
    <xf numFmtId="0" fontId="1" fillId="0" borderId="0" xfId="2" applyAlignment="1">
      <alignment horizontal="left"/>
    </xf>
    <xf numFmtId="0" fontId="10" fillId="0" borderId="58" xfId="2" applyFont="1" applyBorder="1" applyAlignment="1">
      <alignment horizontal="center" vertical="center" wrapText="1"/>
    </xf>
    <xf numFmtId="0" fontId="1" fillId="0" borderId="57" xfId="2" applyBorder="1" applyAlignment="1">
      <alignment horizontal="center"/>
    </xf>
    <xf numFmtId="0" fontId="1" fillId="0" borderId="59" xfId="2" applyBorder="1" applyAlignment="1">
      <alignment horizontal="center"/>
    </xf>
    <xf numFmtId="0" fontId="15" fillId="0" borderId="46" xfId="2" applyFont="1" applyBorder="1" applyAlignment="1">
      <alignment horizontal="center"/>
    </xf>
    <xf numFmtId="0" fontId="1" fillId="0" borderId="61" xfId="2" applyBorder="1"/>
    <xf numFmtId="0" fontId="1" fillId="0" borderId="57" xfId="2" applyBorder="1"/>
    <xf numFmtId="0" fontId="1" fillId="0" borderId="59" xfId="2" applyBorder="1"/>
    <xf numFmtId="0" fontId="10" fillId="0" borderId="59" xfId="2" applyFont="1" applyBorder="1" applyAlignment="1">
      <alignment horizontal="center" vertical="center" wrapText="1"/>
    </xf>
    <xf numFmtId="0" fontId="10" fillId="0" borderId="58" xfId="2" applyFont="1" applyBorder="1" applyAlignment="1">
      <alignment horizontal="center" vertical="center"/>
    </xf>
    <xf numFmtId="0" fontId="10" fillId="0" borderId="57" xfId="2" applyFont="1" applyBorder="1" applyAlignment="1">
      <alignment horizontal="center" vertical="center"/>
    </xf>
    <xf numFmtId="0" fontId="15" fillId="0" borderId="41" xfId="2" applyFont="1" applyBorder="1" applyAlignment="1">
      <alignment horizontal="center" vertical="center"/>
    </xf>
    <xf numFmtId="0" fontId="1" fillId="0" borderId="41" xfId="2" applyBorder="1" applyAlignment="1">
      <alignment horizontal="center" vertical="center"/>
    </xf>
    <xf numFmtId="0" fontId="10" fillId="0" borderId="5" xfId="2" applyFont="1" applyBorder="1" applyAlignment="1">
      <alignment horizontal="center" vertical="center" wrapText="1"/>
    </xf>
    <xf numFmtId="0" fontId="1" fillId="0" borderId="15" xfId="2" applyBorder="1"/>
    <xf numFmtId="0" fontId="10" fillId="0" borderId="52" xfId="2" applyFont="1" applyBorder="1" applyAlignment="1">
      <alignment horizontal="center" vertical="center" wrapText="1"/>
    </xf>
    <xf numFmtId="0" fontId="1" fillId="0" borderId="14" xfId="2" applyBorder="1"/>
    <xf numFmtId="0" fontId="1" fillId="0" borderId="53" xfId="2" applyBorder="1"/>
    <xf numFmtId="0" fontId="1" fillId="0" borderId="54" xfId="2" applyBorder="1"/>
    <xf numFmtId="0" fontId="1" fillId="0" borderId="0" xfId="2"/>
    <xf numFmtId="0" fontId="1" fillId="0" borderId="55" xfId="2" applyBorder="1"/>
    <xf numFmtId="0" fontId="10" fillId="0" borderId="56" xfId="2" applyFont="1" applyBorder="1" applyAlignment="1">
      <alignment horizontal="center" vertical="center" wrapText="1"/>
    </xf>
    <xf numFmtId="0" fontId="10" fillId="0" borderId="52" xfId="2" applyFont="1" applyBorder="1" applyAlignment="1">
      <alignment horizontal="center" vertical="center"/>
    </xf>
    <xf numFmtId="0" fontId="1" fillId="0" borderId="60" xfId="2" applyBorder="1"/>
    <xf numFmtId="0" fontId="1" fillId="0" borderId="47" xfId="2" applyBorder="1"/>
    <xf numFmtId="0" fontId="1" fillId="0" borderId="63" xfId="2" applyBorder="1"/>
    <xf numFmtId="0" fontId="10" fillId="0" borderId="39" xfId="2" applyFont="1" applyBorder="1" applyAlignment="1">
      <alignment horizontal="center" vertical="center"/>
    </xf>
    <xf numFmtId="0" fontId="1" fillId="0" borderId="62" xfId="2" applyBorder="1"/>
    <xf numFmtId="0" fontId="26" fillId="0" borderId="0" xfId="2" applyFont="1" applyAlignment="1">
      <alignment horizontal="center" vertical="center"/>
    </xf>
    <xf numFmtId="0" fontId="17" fillId="0" borderId="0" xfId="2" applyFont="1" applyAlignment="1">
      <alignment horizontal="right" vertical="center"/>
    </xf>
    <xf numFmtId="0" fontId="26" fillId="0" borderId="0" xfId="2" applyFont="1" applyAlignment="1">
      <alignment horizontal="right" vertical="center"/>
    </xf>
    <xf numFmtId="0" fontId="25" fillId="0" borderId="0" xfId="2" applyFont="1" applyAlignment="1">
      <alignment horizontal="left" vertical="center"/>
    </xf>
    <xf numFmtId="0" fontId="27" fillId="0" borderId="0" xfId="2" applyFont="1" applyAlignment="1">
      <alignment horizontal="center" vertical="center" wrapText="1"/>
    </xf>
    <xf numFmtId="0" fontId="17" fillId="0" borderId="0" xfId="2" applyFont="1" applyAlignment="1">
      <alignment horizontal="center"/>
    </xf>
    <xf numFmtId="0" fontId="1" fillId="3" borderId="41" xfId="2" applyFill="1" applyBorder="1" applyAlignment="1">
      <alignment horizontal="center" vertical="center" wrapText="1"/>
    </xf>
    <xf numFmtId="0" fontId="1" fillId="7" borderId="41" xfId="2" applyFill="1" applyBorder="1" applyAlignment="1">
      <alignment horizontal="center" vertical="center" wrapText="1"/>
    </xf>
    <xf numFmtId="0" fontId="21" fillId="6" borderId="41" xfId="2" applyFont="1" applyFill="1" applyBorder="1" applyAlignment="1">
      <alignment horizontal="center" vertical="center" wrapText="1"/>
    </xf>
    <xf numFmtId="0" fontId="38" fillId="10" borderId="41" xfId="2" applyFont="1" applyFill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38" fillId="10" borderId="41" xfId="2" applyFont="1" applyFill="1" applyBorder="1" applyAlignment="1">
      <alignment horizontal="center"/>
    </xf>
    <xf numFmtId="0" fontId="15" fillId="0" borderId="0" xfId="2" applyFont="1" applyAlignment="1">
      <alignment vertical="center" wrapText="1"/>
    </xf>
    <xf numFmtId="0" fontId="10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10" fillId="0" borderId="0" xfId="2" applyFont="1" applyAlignment="1">
      <alignment horizontal="left"/>
    </xf>
    <xf numFmtId="0" fontId="1" fillId="0" borderId="0" xfId="2" applyAlignment="1">
      <alignment horizontal="center"/>
    </xf>
    <xf numFmtId="0" fontId="10" fillId="0" borderId="0" xfId="2" applyFont="1" applyAlignment="1">
      <alignment horizontal="center"/>
    </xf>
  </cellXfs>
  <cellStyles count="3">
    <cellStyle name="Normal" xfId="0" builtinId="0"/>
    <cellStyle name="Normal 2" xfId="2" xr:uid="{8C01D95D-4D5C-4559-B73D-CFA301ABB480}"/>
    <cellStyle name="Porcentual_3T_4 011_SEP_Actividad_Prioritaria_sept2004" xfId="1" xr:uid="{00000000-0005-0000-0000-000001000000}"/>
  </cellStyles>
  <dxfs count="29"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3"/>
      </font>
      <fill>
        <patternFill>
          <bgColor indexed="23"/>
        </patternFill>
      </fill>
    </dxf>
    <dxf>
      <font>
        <condense val="0"/>
        <extend val="0"/>
        <color indexed="63"/>
      </font>
      <fill>
        <patternFill>
          <bgColor indexed="63"/>
        </patternFill>
      </fill>
    </dxf>
    <dxf>
      <font>
        <condense val="0"/>
        <extend val="0"/>
        <color indexed="63"/>
      </font>
      <fill>
        <patternFill>
          <bgColor indexed="63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3"/>
      </font>
      <fill>
        <patternFill>
          <bgColor indexed="23"/>
        </patternFill>
      </fill>
    </dxf>
    <dxf>
      <font>
        <condense val="0"/>
        <extend val="0"/>
        <color indexed="63"/>
      </font>
      <fill>
        <patternFill>
          <bgColor indexed="63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3"/>
      </font>
      <fill>
        <patternFill>
          <bgColor indexed="23"/>
        </patternFill>
      </fill>
    </dxf>
    <dxf>
      <font>
        <condense val="0"/>
        <extend val="0"/>
        <color indexed="63"/>
      </font>
      <fill>
        <patternFill>
          <bgColor indexed="63"/>
        </patternFill>
      </fill>
    </dxf>
    <dxf>
      <font>
        <condense val="0"/>
        <extend val="0"/>
        <color indexed="42"/>
      </font>
      <fill>
        <patternFill>
          <bgColor indexed="42"/>
        </patternFill>
      </fill>
    </dxf>
    <dxf>
      <font>
        <condense val="0"/>
        <extend val="0"/>
        <color indexed="43"/>
      </font>
      <fill>
        <patternFill>
          <bgColor indexed="43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3"/>
      </font>
      <fill>
        <patternFill>
          <bgColor indexed="23"/>
        </patternFill>
      </fill>
    </dxf>
    <dxf>
      <font>
        <condense val="0"/>
        <extend val="0"/>
        <color indexed="63"/>
      </font>
      <fill>
        <patternFill>
          <bgColor indexed="63"/>
        </patternFill>
      </fill>
    </dxf>
    <dxf>
      <font>
        <condense val="0"/>
        <extend val="0"/>
        <color indexed="42"/>
      </font>
      <fill>
        <patternFill>
          <bgColor indexed="42"/>
        </patternFill>
      </fill>
    </dxf>
    <dxf>
      <font>
        <condense val="0"/>
        <extend val="0"/>
        <color indexed="43"/>
      </font>
      <fill>
        <patternFill>
          <bgColor indexed="43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3"/>
      </font>
      <fill>
        <patternFill>
          <bgColor indexed="23"/>
        </patternFill>
      </fill>
    </dxf>
    <dxf>
      <font>
        <condense val="0"/>
        <extend val="0"/>
        <color indexed="63"/>
      </font>
      <fill>
        <patternFill>
          <bgColor indexed="63"/>
        </patternFill>
      </fill>
    </dxf>
    <dxf>
      <font>
        <condense val="0"/>
        <extend val="0"/>
        <color indexed="63"/>
      </font>
      <fill>
        <patternFill>
          <bgColor indexed="63"/>
        </patternFill>
      </fill>
    </dxf>
    <dxf>
      <font>
        <condense val="0"/>
        <extend val="0"/>
        <color indexed="23"/>
      </font>
      <fill>
        <patternFill>
          <bgColor indexed="23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63"/>
      </font>
      <fill>
        <patternFill>
          <bgColor indexed="63"/>
        </patternFill>
      </fill>
    </dxf>
    <dxf>
      <font>
        <condense val="0"/>
        <extend val="0"/>
        <color indexed="23"/>
      </font>
      <fill>
        <patternFill>
          <bgColor indexed="23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33</xdr:row>
      <xdr:rowOff>85725</xdr:rowOff>
    </xdr:from>
    <xdr:to>
      <xdr:col>5</xdr:col>
      <xdr:colOff>371475</xdr:colOff>
      <xdr:row>40</xdr:row>
      <xdr:rowOff>9525</xdr:rowOff>
    </xdr:to>
    <xdr:grpSp>
      <xdr:nvGrpSpPr>
        <xdr:cNvPr id="43795" name="Group 60">
          <a:extLst>
            <a:ext uri="{FF2B5EF4-FFF2-40B4-BE49-F238E27FC236}">
              <a16:creationId xmlns:a16="http://schemas.microsoft.com/office/drawing/2014/main" id="{00000000-0008-0000-0000-000013AB0000}"/>
            </a:ext>
          </a:extLst>
        </xdr:cNvPr>
        <xdr:cNvGrpSpPr>
          <a:grpSpLocks/>
        </xdr:cNvGrpSpPr>
      </xdr:nvGrpSpPr>
      <xdr:grpSpPr bwMode="auto">
        <a:xfrm>
          <a:off x="3254375" y="6740525"/>
          <a:ext cx="2984500" cy="1079500"/>
          <a:chOff x="471" y="905"/>
          <a:chExt cx="290" cy="112"/>
        </a:xfrm>
      </xdr:grpSpPr>
      <xdr:grpSp>
        <xdr:nvGrpSpPr>
          <xdr:cNvPr id="43806" name="Group 33">
            <a:extLst>
              <a:ext uri="{FF2B5EF4-FFF2-40B4-BE49-F238E27FC236}">
                <a16:creationId xmlns:a16="http://schemas.microsoft.com/office/drawing/2014/main" id="{00000000-0008-0000-0000-00001EAB0000}"/>
              </a:ext>
            </a:extLst>
          </xdr:cNvPr>
          <xdr:cNvGrpSpPr>
            <a:grpSpLocks/>
          </xdr:cNvGrpSpPr>
        </xdr:nvGrpSpPr>
        <xdr:grpSpPr bwMode="auto">
          <a:xfrm>
            <a:off x="471" y="943"/>
            <a:ext cx="289" cy="35"/>
            <a:chOff x="6" y="829"/>
            <a:chExt cx="263" cy="35"/>
          </a:xfrm>
        </xdr:grpSpPr>
        <xdr:sp macro="" textlink="">
          <xdr:nvSpPr>
            <xdr:cNvPr id="4130" name="Text Box 34">
              <a:extLs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" y="829"/>
              <a:ext cx="78" cy="32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MX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Preventivo</a:t>
              </a:r>
            </a:p>
          </xdr:txBody>
        </xdr:sp>
        <xdr:sp macro="" textlink="">
          <xdr:nvSpPr>
            <xdr:cNvPr id="4131" name="Text Box 35">
              <a:extLst>
                <a:ext uri="{FF2B5EF4-FFF2-40B4-BE49-F238E27FC236}">
                  <a16:creationId xmlns:a16="http://schemas.microsoft.com/office/drawing/2014/main" id="{00000000-0008-0000-0000-0000231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" y="829"/>
              <a:ext cx="185" cy="32"/>
            </a:xfrm>
            <a:prstGeom prst="rect">
              <a:avLst/>
            </a:prstGeom>
            <a:solidFill>
              <a:srgbClr val="80808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MX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Mayor al 5% y hasta el 10% </a:t>
              </a:r>
            </a:p>
          </xdr:txBody>
        </xdr:sp>
      </xdr:grpSp>
      <xdr:grpSp>
        <xdr:nvGrpSpPr>
          <xdr:cNvPr id="43807" name="Group 36">
            <a:extLst>
              <a:ext uri="{FF2B5EF4-FFF2-40B4-BE49-F238E27FC236}">
                <a16:creationId xmlns:a16="http://schemas.microsoft.com/office/drawing/2014/main" id="{00000000-0008-0000-0000-00001FAB0000}"/>
              </a:ext>
            </a:extLst>
          </xdr:cNvPr>
          <xdr:cNvGrpSpPr>
            <a:grpSpLocks/>
          </xdr:cNvGrpSpPr>
        </xdr:nvGrpSpPr>
        <xdr:grpSpPr bwMode="auto">
          <a:xfrm>
            <a:off x="471" y="905"/>
            <a:ext cx="288" cy="35"/>
            <a:chOff x="6" y="790"/>
            <a:chExt cx="263" cy="35"/>
          </a:xfrm>
        </xdr:grpSpPr>
        <xdr:sp macro="" textlink="">
          <xdr:nvSpPr>
            <xdr:cNvPr id="4133" name="Text Box 37">
              <a:extLst>
                <a:ext uri="{FF2B5EF4-FFF2-40B4-BE49-F238E27FC236}">
                  <a16:creationId xmlns:a16="http://schemas.microsoft.com/office/drawing/2014/main" id="{00000000-0008-0000-0000-0000251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" y="790"/>
              <a:ext cx="185" cy="35"/>
            </a:xfrm>
            <a:prstGeom prst="rect">
              <a:avLst/>
            </a:prstGeom>
            <a:solidFill>
              <a:srgbClr val="333333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MX" sz="1000" b="1" i="0" u="none" strike="noStrike" baseline="0">
                  <a:solidFill>
                    <a:srgbClr val="FFFFFF"/>
                  </a:solidFill>
                  <a:latin typeface="Arial"/>
                  <a:cs typeface="Arial"/>
                </a:rPr>
                <a:t>Mayor al 10%</a:t>
              </a:r>
            </a:p>
          </xdr:txBody>
        </xdr:sp>
        <xdr:sp macro="" textlink="">
          <xdr:nvSpPr>
            <xdr:cNvPr id="4134" name="Text Box 38">
              <a:extLs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" y="790"/>
              <a:ext cx="77" cy="35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MX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Correctivo</a:t>
              </a:r>
            </a:p>
          </xdr:txBody>
        </xdr:sp>
      </xdr:grpSp>
      <xdr:grpSp>
        <xdr:nvGrpSpPr>
          <xdr:cNvPr id="43808" name="Group 53">
            <a:extLst>
              <a:ext uri="{FF2B5EF4-FFF2-40B4-BE49-F238E27FC236}">
                <a16:creationId xmlns:a16="http://schemas.microsoft.com/office/drawing/2014/main" id="{00000000-0008-0000-0000-000020AB0000}"/>
              </a:ext>
            </a:extLst>
          </xdr:cNvPr>
          <xdr:cNvGrpSpPr>
            <a:grpSpLocks/>
          </xdr:cNvGrpSpPr>
        </xdr:nvGrpSpPr>
        <xdr:grpSpPr bwMode="auto">
          <a:xfrm>
            <a:off x="472" y="982"/>
            <a:ext cx="289" cy="35"/>
            <a:chOff x="6" y="868"/>
            <a:chExt cx="264" cy="34"/>
          </a:xfrm>
        </xdr:grpSpPr>
        <xdr:sp macro="" textlink="">
          <xdr:nvSpPr>
            <xdr:cNvPr id="4150" name="Text Box 54">
              <a:extLst>
                <a:ext uri="{FF2B5EF4-FFF2-40B4-BE49-F238E27FC236}">
                  <a16:creationId xmlns:a16="http://schemas.microsoft.com/office/drawing/2014/main" id="{00000000-0008-0000-0000-0000361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" y="868"/>
              <a:ext cx="186" cy="34"/>
            </a:xfrm>
            <a:prstGeom prst="rect">
              <a:avLst/>
            </a:prstGeom>
            <a:solidFill>
              <a:srgbClr val="C0C0C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MX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Menor al 5%  </a:t>
              </a:r>
            </a:p>
          </xdr:txBody>
        </xdr:sp>
        <xdr:sp macro="" textlink="">
          <xdr:nvSpPr>
            <xdr:cNvPr id="4151" name="Text Box 55">
              <a:extLst>
                <a:ext uri="{FF2B5EF4-FFF2-40B4-BE49-F238E27FC236}">
                  <a16:creationId xmlns:a16="http://schemas.microsoft.com/office/drawing/2014/main" id="{00000000-0008-0000-0000-0000371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" y="868"/>
              <a:ext cx="78" cy="3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MX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Razonable</a:t>
              </a:r>
            </a:p>
          </xdr:txBody>
        </xdr:sp>
      </xdr:grpSp>
    </xdr:grpSp>
    <xdr:clientData/>
  </xdr:twoCellAnchor>
  <xdr:twoCellAnchor>
    <xdr:from>
      <xdr:col>0</xdr:col>
      <xdr:colOff>66675</xdr:colOff>
      <xdr:row>33</xdr:row>
      <xdr:rowOff>104775</xdr:rowOff>
    </xdr:from>
    <xdr:to>
      <xdr:col>1</xdr:col>
      <xdr:colOff>180975</xdr:colOff>
      <xdr:row>40</xdr:row>
      <xdr:rowOff>38100</xdr:rowOff>
    </xdr:to>
    <xdr:grpSp>
      <xdr:nvGrpSpPr>
        <xdr:cNvPr id="43796" name="Group 61">
          <a:extLst>
            <a:ext uri="{FF2B5EF4-FFF2-40B4-BE49-F238E27FC236}">
              <a16:creationId xmlns:a16="http://schemas.microsoft.com/office/drawing/2014/main" id="{00000000-0008-0000-0000-000014AB0000}"/>
            </a:ext>
          </a:extLst>
        </xdr:cNvPr>
        <xdr:cNvGrpSpPr>
          <a:grpSpLocks/>
        </xdr:cNvGrpSpPr>
      </xdr:nvGrpSpPr>
      <xdr:grpSpPr bwMode="auto">
        <a:xfrm>
          <a:off x="66675" y="6759575"/>
          <a:ext cx="2768600" cy="1089025"/>
          <a:chOff x="471" y="905"/>
          <a:chExt cx="290" cy="112"/>
        </a:xfrm>
      </xdr:grpSpPr>
      <xdr:grpSp>
        <xdr:nvGrpSpPr>
          <xdr:cNvPr id="43797" name="Group 62">
            <a:extLst>
              <a:ext uri="{FF2B5EF4-FFF2-40B4-BE49-F238E27FC236}">
                <a16:creationId xmlns:a16="http://schemas.microsoft.com/office/drawing/2014/main" id="{00000000-0008-0000-0000-000015AB0000}"/>
              </a:ext>
            </a:extLst>
          </xdr:cNvPr>
          <xdr:cNvGrpSpPr>
            <a:grpSpLocks/>
          </xdr:cNvGrpSpPr>
        </xdr:nvGrpSpPr>
        <xdr:grpSpPr bwMode="auto">
          <a:xfrm>
            <a:off x="471" y="943"/>
            <a:ext cx="289" cy="35"/>
            <a:chOff x="6" y="829"/>
            <a:chExt cx="263" cy="35"/>
          </a:xfrm>
        </xdr:grpSpPr>
        <xdr:sp macro="" textlink="">
          <xdr:nvSpPr>
            <xdr:cNvPr id="4159" name="Text Box 63">
              <a:extLst>
                <a:ext uri="{FF2B5EF4-FFF2-40B4-BE49-F238E27FC236}">
                  <a16:creationId xmlns:a16="http://schemas.microsoft.com/office/drawing/2014/main" id="{00000000-0008-0000-0000-00003F1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" y="829"/>
              <a:ext cx="78" cy="33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MX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Preventivo</a:t>
              </a:r>
            </a:p>
          </xdr:txBody>
        </xdr:sp>
        <xdr:sp macro="" textlink="">
          <xdr:nvSpPr>
            <xdr:cNvPr id="4160" name="Text Box 64">
              <a:extLst>
                <a:ext uri="{FF2B5EF4-FFF2-40B4-BE49-F238E27FC236}">
                  <a16:creationId xmlns:a16="http://schemas.microsoft.com/office/drawing/2014/main" id="{00000000-0008-0000-0000-0000401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" y="829"/>
              <a:ext cx="185" cy="33"/>
            </a:xfrm>
            <a:prstGeom prst="rect">
              <a:avLst/>
            </a:prstGeom>
            <a:solidFill>
              <a:srgbClr val="80808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MX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Mayor al 5% y hasta el 10% </a:t>
              </a:r>
            </a:p>
          </xdr:txBody>
        </xdr:sp>
      </xdr:grpSp>
      <xdr:grpSp>
        <xdr:nvGrpSpPr>
          <xdr:cNvPr id="43798" name="Group 65">
            <a:extLst>
              <a:ext uri="{FF2B5EF4-FFF2-40B4-BE49-F238E27FC236}">
                <a16:creationId xmlns:a16="http://schemas.microsoft.com/office/drawing/2014/main" id="{00000000-0008-0000-0000-000016AB0000}"/>
              </a:ext>
            </a:extLst>
          </xdr:cNvPr>
          <xdr:cNvGrpSpPr>
            <a:grpSpLocks/>
          </xdr:cNvGrpSpPr>
        </xdr:nvGrpSpPr>
        <xdr:grpSpPr bwMode="auto">
          <a:xfrm>
            <a:off x="471" y="905"/>
            <a:ext cx="288" cy="35"/>
            <a:chOff x="6" y="790"/>
            <a:chExt cx="263" cy="35"/>
          </a:xfrm>
        </xdr:grpSpPr>
        <xdr:sp macro="" textlink="">
          <xdr:nvSpPr>
            <xdr:cNvPr id="4162" name="Text Box 66">
              <a:extLst>
                <a:ext uri="{FF2B5EF4-FFF2-40B4-BE49-F238E27FC236}">
                  <a16:creationId xmlns:a16="http://schemas.microsoft.com/office/drawing/2014/main" id="{00000000-0008-0000-0000-0000421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" y="790"/>
              <a:ext cx="185" cy="35"/>
            </a:xfrm>
            <a:prstGeom prst="rect">
              <a:avLst/>
            </a:prstGeom>
            <a:solidFill>
              <a:srgbClr val="333333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MX" sz="1000" b="1" i="0" u="none" strike="noStrike" baseline="0">
                  <a:solidFill>
                    <a:srgbClr val="FFFFFF"/>
                  </a:solidFill>
                  <a:latin typeface="Arial"/>
                  <a:cs typeface="Arial"/>
                </a:rPr>
                <a:t>Mayor al 10%</a:t>
              </a:r>
            </a:p>
          </xdr:txBody>
        </xdr:sp>
        <xdr:sp macro="" textlink="">
          <xdr:nvSpPr>
            <xdr:cNvPr id="4163" name="Text Box 67">
              <a:extLst>
                <a:ext uri="{FF2B5EF4-FFF2-40B4-BE49-F238E27FC236}">
                  <a16:creationId xmlns:a16="http://schemas.microsoft.com/office/drawing/2014/main" id="{00000000-0008-0000-0000-0000431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" y="790"/>
              <a:ext cx="78" cy="35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MX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Correctivo</a:t>
              </a:r>
            </a:p>
          </xdr:txBody>
        </xdr:sp>
      </xdr:grpSp>
      <xdr:grpSp>
        <xdr:nvGrpSpPr>
          <xdr:cNvPr id="43799" name="Group 68">
            <a:extLst>
              <a:ext uri="{FF2B5EF4-FFF2-40B4-BE49-F238E27FC236}">
                <a16:creationId xmlns:a16="http://schemas.microsoft.com/office/drawing/2014/main" id="{00000000-0008-0000-0000-000017AB0000}"/>
              </a:ext>
            </a:extLst>
          </xdr:cNvPr>
          <xdr:cNvGrpSpPr>
            <a:grpSpLocks/>
          </xdr:cNvGrpSpPr>
        </xdr:nvGrpSpPr>
        <xdr:grpSpPr bwMode="auto">
          <a:xfrm>
            <a:off x="472" y="982"/>
            <a:ext cx="289" cy="35"/>
            <a:chOff x="6" y="868"/>
            <a:chExt cx="264" cy="34"/>
          </a:xfrm>
        </xdr:grpSpPr>
        <xdr:sp macro="" textlink="">
          <xdr:nvSpPr>
            <xdr:cNvPr id="4165" name="Text Box 69">
              <a:extLst>
                <a:ext uri="{FF2B5EF4-FFF2-40B4-BE49-F238E27FC236}">
                  <a16:creationId xmlns:a16="http://schemas.microsoft.com/office/drawing/2014/main" id="{00000000-0008-0000-0000-0000451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" y="868"/>
              <a:ext cx="186" cy="34"/>
            </a:xfrm>
            <a:prstGeom prst="rect">
              <a:avLst/>
            </a:prstGeom>
            <a:solidFill>
              <a:srgbClr val="C0C0C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MX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Menor al 5%  </a:t>
              </a:r>
            </a:p>
          </xdr:txBody>
        </xdr:sp>
        <xdr:sp macro="" textlink="">
          <xdr:nvSpPr>
            <xdr:cNvPr id="4166" name="Text Box 70">
              <a:extLst>
                <a:ext uri="{FF2B5EF4-FFF2-40B4-BE49-F238E27FC236}">
                  <a16:creationId xmlns:a16="http://schemas.microsoft.com/office/drawing/2014/main" id="{00000000-0008-0000-0000-0000461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" y="868"/>
              <a:ext cx="79" cy="3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MX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Razonable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40</xdr:row>
      <xdr:rowOff>0</xdr:rowOff>
    </xdr:from>
    <xdr:to>
      <xdr:col>6</xdr:col>
      <xdr:colOff>323850</xdr:colOff>
      <xdr:row>46</xdr:row>
      <xdr:rowOff>95250</xdr:rowOff>
    </xdr:to>
    <xdr:grpSp>
      <xdr:nvGrpSpPr>
        <xdr:cNvPr id="44857" name="Group 1">
          <a:extLst>
            <a:ext uri="{FF2B5EF4-FFF2-40B4-BE49-F238E27FC236}">
              <a16:creationId xmlns:a16="http://schemas.microsoft.com/office/drawing/2014/main" id="{00000000-0008-0000-0100-000039AF0000}"/>
            </a:ext>
          </a:extLst>
        </xdr:cNvPr>
        <xdr:cNvGrpSpPr>
          <a:grpSpLocks/>
        </xdr:cNvGrpSpPr>
      </xdr:nvGrpSpPr>
      <xdr:grpSpPr bwMode="auto">
        <a:xfrm>
          <a:off x="921544" y="6881813"/>
          <a:ext cx="7546181" cy="1095375"/>
          <a:chOff x="97" y="21202"/>
          <a:chExt cx="635" cy="112"/>
        </a:xfrm>
      </xdr:grpSpPr>
      <xdr:grpSp>
        <xdr:nvGrpSpPr>
          <xdr:cNvPr id="44858" name="Group 2">
            <a:extLst>
              <a:ext uri="{FF2B5EF4-FFF2-40B4-BE49-F238E27FC236}">
                <a16:creationId xmlns:a16="http://schemas.microsoft.com/office/drawing/2014/main" id="{00000000-0008-0000-0100-00003AAF0000}"/>
              </a:ext>
            </a:extLst>
          </xdr:cNvPr>
          <xdr:cNvGrpSpPr>
            <a:grpSpLocks/>
          </xdr:cNvGrpSpPr>
        </xdr:nvGrpSpPr>
        <xdr:grpSpPr bwMode="auto">
          <a:xfrm>
            <a:off x="465" y="21202"/>
            <a:ext cx="267" cy="112"/>
            <a:chOff x="465" y="21202"/>
            <a:chExt cx="267" cy="112"/>
          </a:xfrm>
        </xdr:grpSpPr>
        <xdr:grpSp>
          <xdr:nvGrpSpPr>
            <xdr:cNvPr id="44869" name="Group 3">
              <a:extLst>
                <a:ext uri="{FF2B5EF4-FFF2-40B4-BE49-F238E27FC236}">
                  <a16:creationId xmlns:a16="http://schemas.microsoft.com/office/drawing/2014/main" id="{00000000-0008-0000-0100-000045AF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65" y="21241"/>
              <a:ext cx="267" cy="35"/>
              <a:chOff x="6" y="829"/>
              <a:chExt cx="263" cy="35"/>
            </a:xfrm>
          </xdr:grpSpPr>
          <xdr:sp macro="" textlink="">
            <xdr:nvSpPr>
              <xdr:cNvPr id="39940" name="Text Box 4">
                <a:extLst>
                  <a:ext uri="{FF2B5EF4-FFF2-40B4-BE49-F238E27FC236}">
                    <a16:creationId xmlns:a16="http://schemas.microsoft.com/office/drawing/2014/main" id="{00000000-0008-0000-0100-0000049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" y="831"/>
                <a:ext cx="78" cy="33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es-MX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Preventivo</a:t>
                </a:r>
              </a:p>
            </xdr:txBody>
          </xdr:sp>
          <xdr:sp macro="" textlink="">
            <xdr:nvSpPr>
              <xdr:cNvPr id="39941" name="Text Box 5">
                <a:extLst>
                  <a:ext uri="{FF2B5EF4-FFF2-40B4-BE49-F238E27FC236}">
                    <a16:creationId xmlns:a16="http://schemas.microsoft.com/office/drawing/2014/main" id="{00000000-0008-0000-0100-0000059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4" y="831"/>
                <a:ext cx="185" cy="33"/>
              </a:xfrm>
              <a:prstGeom prst="rect">
                <a:avLst/>
              </a:prstGeom>
              <a:solidFill>
                <a:srgbClr val="808080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es-MX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Mayor al 5% y hasta el 10% </a:t>
                </a:r>
              </a:p>
            </xdr:txBody>
          </xdr:sp>
        </xdr:grpSp>
        <xdr:grpSp>
          <xdr:nvGrpSpPr>
            <xdr:cNvPr id="44870" name="Group 6">
              <a:extLst>
                <a:ext uri="{FF2B5EF4-FFF2-40B4-BE49-F238E27FC236}">
                  <a16:creationId xmlns:a16="http://schemas.microsoft.com/office/drawing/2014/main" id="{00000000-0008-0000-0100-000046AF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65" y="21202"/>
              <a:ext cx="267" cy="35"/>
              <a:chOff x="6" y="790"/>
              <a:chExt cx="263" cy="35"/>
            </a:xfrm>
          </xdr:grpSpPr>
          <xdr:sp macro="" textlink="">
            <xdr:nvSpPr>
              <xdr:cNvPr id="39943" name="Text Box 7">
                <a:extLst>
                  <a:ext uri="{FF2B5EF4-FFF2-40B4-BE49-F238E27FC236}">
                    <a16:creationId xmlns:a16="http://schemas.microsoft.com/office/drawing/2014/main" id="{00000000-0008-0000-0100-0000079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4" y="790"/>
                <a:ext cx="185" cy="35"/>
              </a:xfrm>
              <a:prstGeom prst="rect">
                <a:avLst/>
              </a:prstGeom>
              <a:solidFill>
                <a:srgbClr val="333333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s-MX" sz="1000" b="1" i="0" u="none" strike="noStrike" baseline="0">
                    <a:solidFill>
                      <a:srgbClr val="FFFFFF"/>
                    </a:solidFill>
                    <a:latin typeface="Arial"/>
                    <a:cs typeface="Arial"/>
                  </a:rPr>
                  <a:t>Mayor al 10%</a:t>
                </a:r>
              </a:p>
            </xdr:txBody>
          </xdr:sp>
          <xdr:sp macro="" textlink="">
            <xdr:nvSpPr>
              <xdr:cNvPr id="39944" name="Text Box 8">
                <a:extLst>
                  <a:ext uri="{FF2B5EF4-FFF2-40B4-BE49-F238E27FC236}">
                    <a16:creationId xmlns:a16="http://schemas.microsoft.com/office/drawing/2014/main" id="{00000000-0008-0000-0100-0000089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" y="790"/>
                <a:ext cx="78" cy="35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es-MX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Correctivo</a:t>
                </a:r>
              </a:p>
            </xdr:txBody>
          </xdr:sp>
        </xdr:grpSp>
        <xdr:grpSp>
          <xdr:nvGrpSpPr>
            <xdr:cNvPr id="44871" name="Group 9">
              <a:extLst>
                <a:ext uri="{FF2B5EF4-FFF2-40B4-BE49-F238E27FC236}">
                  <a16:creationId xmlns:a16="http://schemas.microsoft.com/office/drawing/2014/main" id="{00000000-0008-0000-0100-000047AF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65" y="21279"/>
              <a:ext cx="267" cy="35"/>
              <a:chOff x="6" y="868"/>
              <a:chExt cx="264" cy="34"/>
            </a:xfrm>
          </xdr:grpSpPr>
          <xdr:sp macro="" textlink="">
            <xdr:nvSpPr>
              <xdr:cNvPr id="39946" name="Text Box 10">
                <a:extLst>
                  <a:ext uri="{FF2B5EF4-FFF2-40B4-BE49-F238E27FC236}">
                    <a16:creationId xmlns:a16="http://schemas.microsoft.com/office/drawing/2014/main" id="{00000000-0008-0000-0100-00000A9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4" y="868"/>
                <a:ext cx="186" cy="34"/>
              </a:xfrm>
              <a:prstGeom prst="rect">
                <a:avLst/>
              </a:prstGeom>
              <a:solidFill>
                <a:srgbClr val="C0C0C0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es-MX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Menor al 5%  </a:t>
                </a:r>
              </a:p>
            </xdr:txBody>
          </xdr:sp>
          <xdr:sp macro="" textlink="">
            <xdr:nvSpPr>
              <xdr:cNvPr id="39947" name="Text Box 11">
                <a:extLst>
                  <a:ext uri="{FF2B5EF4-FFF2-40B4-BE49-F238E27FC236}">
                    <a16:creationId xmlns:a16="http://schemas.microsoft.com/office/drawing/2014/main" id="{00000000-0008-0000-0100-00000B9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" y="868"/>
                <a:ext cx="80" cy="34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es-MX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Razonable</a:t>
                </a:r>
              </a:p>
            </xdr:txBody>
          </xdr:sp>
        </xdr:grpSp>
      </xdr:grpSp>
      <xdr:grpSp>
        <xdr:nvGrpSpPr>
          <xdr:cNvPr id="44859" name="Group 12">
            <a:extLst>
              <a:ext uri="{FF2B5EF4-FFF2-40B4-BE49-F238E27FC236}">
                <a16:creationId xmlns:a16="http://schemas.microsoft.com/office/drawing/2014/main" id="{00000000-0008-0000-0100-00003BAF0000}"/>
              </a:ext>
            </a:extLst>
          </xdr:cNvPr>
          <xdr:cNvGrpSpPr>
            <a:grpSpLocks/>
          </xdr:cNvGrpSpPr>
        </xdr:nvGrpSpPr>
        <xdr:grpSpPr bwMode="auto">
          <a:xfrm>
            <a:off x="97" y="21202"/>
            <a:ext cx="267" cy="112"/>
            <a:chOff x="97" y="21202"/>
            <a:chExt cx="267" cy="112"/>
          </a:xfrm>
        </xdr:grpSpPr>
        <xdr:grpSp>
          <xdr:nvGrpSpPr>
            <xdr:cNvPr id="44860" name="Group 13">
              <a:extLst>
                <a:ext uri="{FF2B5EF4-FFF2-40B4-BE49-F238E27FC236}">
                  <a16:creationId xmlns:a16="http://schemas.microsoft.com/office/drawing/2014/main" id="{00000000-0008-0000-0100-00003CAF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97" y="21241"/>
              <a:ext cx="267" cy="35"/>
              <a:chOff x="6" y="829"/>
              <a:chExt cx="263" cy="35"/>
            </a:xfrm>
          </xdr:grpSpPr>
          <xdr:sp macro="" textlink="">
            <xdr:nvSpPr>
              <xdr:cNvPr id="39950" name="Text Box 14">
                <a:extLst>
                  <a:ext uri="{FF2B5EF4-FFF2-40B4-BE49-F238E27FC236}">
                    <a16:creationId xmlns:a16="http://schemas.microsoft.com/office/drawing/2014/main" id="{00000000-0008-0000-0100-00000E9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" y="831"/>
                <a:ext cx="78" cy="33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es-MX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Preventivo</a:t>
                </a:r>
              </a:p>
            </xdr:txBody>
          </xdr:sp>
          <xdr:sp macro="" textlink="">
            <xdr:nvSpPr>
              <xdr:cNvPr id="39951" name="Text Box 15">
                <a:extLst>
                  <a:ext uri="{FF2B5EF4-FFF2-40B4-BE49-F238E27FC236}">
                    <a16:creationId xmlns:a16="http://schemas.microsoft.com/office/drawing/2014/main" id="{00000000-0008-0000-0100-00000F9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4" y="831"/>
                <a:ext cx="185" cy="33"/>
              </a:xfrm>
              <a:prstGeom prst="rect">
                <a:avLst/>
              </a:prstGeom>
              <a:solidFill>
                <a:srgbClr val="808080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es-MX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Mayor al 5% y hasta el 10% </a:t>
                </a:r>
              </a:p>
            </xdr:txBody>
          </xdr:sp>
        </xdr:grpSp>
        <xdr:grpSp>
          <xdr:nvGrpSpPr>
            <xdr:cNvPr id="44861" name="Group 16">
              <a:extLst>
                <a:ext uri="{FF2B5EF4-FFF2-40B4-BE49-F238E27FC236}">
                  <a16:creationId xmlns:a16="http://schemas.microsoft.com/office/drawing/2014/main" id="{00000000-0008-0000-0100-00003DAF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97" y="21202"/>
              <a:ext cx="267" cy="35"/>
              <a:chOff x="6" y="790"/>
              <a:chExt cx="263" cy="35"/>
            </a:xfrm>
          </xdr:grpSpPr>
          <xdr:sp macro="" textlink="">
            <xdr:nvSpPr>
              <xdr:cNvPr id="39953" name="Text Box 17">
                <a:extLst>
                  <a:ext uri="{FF2B5EF4-FFF2-40B4-BE49-F238E27FC236}">
                    <a16:creationId xmlns:a16="http://schemas.microsoft.com/office/drawing/2014/main" id="{00000000-0008-0000-0100-0000119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4" y="790"/>
                <a:ext cx="185" cy="35"/>
              </a:xfrm>
              <a:prstGeom prst="rect">
                <a:avLst/>
              </a:prstGeom>
              <a:solidFill>
                <a:srgbClr val="333333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s-MX" sz="1000" b="1" i="0" u="none" strike="noStrike" baseline="0">
                    <a:solidFill>
                      <a:srgbClr val="FFFFFF"/>
                    </a:solidFill>
                    <a:latin typeface="Arial"/>
                    <a:cs typeface="Arial"/>
                  </a:rPr>
                  <a:t>Mayor al 10%</a:t>
                </a:r>
              </a:p>
            </xdr:txBody>
          </xdr:sp>
          <xdr:sp macro="" textlink="">
            <xdr:nvSpPr>
              <xdr:cNvPr id="39954" name="Text Box 18">
                <a:extLst>
                  <a:ext uri="{FF2B5EF4-FFF2-40B4-BE49-F238E27FC236}">
                    <a16:creationId xmlns:a16="http://schemas.microsoft.com/office/drawing/2014/main" id="{00000000-0008-0000-0100-0000129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" y="790"/>
                <a:ext cx="78" cy="35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es-MX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Correctivo</a:t>
                </a:r>
              </a:p>
            </xdr:txBody>
          </xdr:sp>
        </xdr:grpSp>
        <xdr:grpSp>
          <xdr:nvGrpSpPr>
            <xdr:cNvPr id="44862" name="Group 19">
              <a:extLst>
                <a:ext uri="{FF2B5EF4-FFF2-40B4-BE49-F238E27FC236}">
                  <a16:creationId xmlns:a16="http://schemas.microsoft.com/office/drawing/2014/main" id="{00000000-0008-0000-0100-00003EAF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97" y="21279"/>
              <a:ext cx="267" cy="35"/>
              <a:chOff x="6" y="868"/>
              <a:chExt cx="264" cy="34"/>
            </a:xfrm>
          </xdr:grpSpPr>
          <xdr:sp macro="" textlink="">
            <xdr:nvSpPr>
              <xdr:cNvPr id="39956" name="Text Box 20">
                <a:extLst>
                  <a:ext uri="{FF2B5EF4-FFF2-40B4-BE49-F238E27FC236}">
                    <a16:creationId xmlns:a16="http://schemas.microsoft.com/office/drawing/2014/main" id="{00000000-0008-0000-0100-0000149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6" y="868"/>
                <a:ext cx="186" cy="34"/>
              </a:xfrm>
              <a:prstGeom prst="rect">
                <a:avLst/>
              </a:prstGeom>
              <a:solidFill>
                <a:srgbClr val="C0C0C0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es-MX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Menor al 5%  </a:t>
                </a:r>
              </a:p>
            </xdr:txBody>
          </xdr:sp>
          <xdr:sp macro="" textlink="">
            <xdr:nvSpPr>
              <xdr:cNvPr id="39957" name="Text Box 21">
                <a:extLst>
                  <a:ext uri="{FF2B5EF4-FFF2-40B4-BE49-F238E27FC236}">
                    <a16:creationId xmlns:a16="http://schemas.microsoft.com/office/drawing/2014/main" id="{00000000-0008-0000-0100-0000159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" y="868"/>
                <a:ext cx="80" cy="34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es-MX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Razonable</a:t>
                </a:r>
              </a:p>
            </xdr:txBody>
          </xdr:sp>
        </xdr:grp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29</xdr:row>
      <xdr:rowOff>66675</xdr:rowOff>
    </xdr:from>
    <xdr:to>
      <xdr:col>4</xdr:col>
      <xdr:colOff>9525</xdr:colOff>
      <xdr:row>36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CFAFC21-8CD4-4112-BC60-90F1B0FB2849}"/>
            </a:ext>
          </a:extLst>
        </xdr:cNvPr>
        <xdr:cNvGrpSpPr>
          <a:grpSpLocks/>
        </xdr:cNvGrpSpPr>
      </xdr:nvGrpSpPr>
      <xdr:grpSpPr bwMode="auto">
        <a:xfrm>
          <a:off x="180975" y="22376342"/>
          <a:ext cx="5829300" cy="1044575"/>
          <a:chOff x="18" y="7574"/>
          <a:chExt cx="492" cy="112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523EE8C6-0F96-4D0E-A9AC-3A6FE6A9A953}"/>
              </a:ext>
            </a:extLst>
          </xdr:cNvPr>
          <xdr:cNvGrpSpPr>
            <a:grpSpLocks/>
          </xdr:cNvGrpSpPr>
        </xdr:nvGrpSpPr>
        <xdr:grpSpPr bwMode="auto">
          <a:xfrm>
            <a:off x="19" y="7613"/>
            <a:ext cx="491" cy="34"/>
            <a:chOff x="5" y="10160"/>
            <a:chExt cx="445" cy="34"/>
          </a:xfrm>
        </xdr:grpSpPr>
        <xdr:sp macro="" textlink="">
          <xdr:nvSpPr>
            <xdr:cNvPr id="10" name="Text Box 3">
              <a:extLst>
                <a:ext uri="{FF2B5EF4-FFF2-40B4-BE49-F238E27FC236}">
                  <a16:creationId xmlns:a16="http://schemas.microsoft.com/office/drawing/2014/main" id="{CD7762BD-FC35-4E35-B460-141E58611344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" y="10162"/>
              <a:ext cx="77" cy="31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MX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Preventivo</a:t>
              </a:r>
            </a:p>
          </xdr:txBody>
        </xdr:sp>
        <xdr:sp macro="" textlink="">
          <xdr:nvSpPr>
            <xdr:cNvPr id="11" name="Text Box 4">
              <a:extLst>
                <a:ext uri="{FF2B5EF4-FFF2-40B4-BE49-F238E27FC236}">
                  <a16:creationId xmlns:a16="http://schemas.microsoft.com/office/drawing/2014/main" id="{97938F8D-6259-4B81-A45B-9FB8A0F47E65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1" y="10162"/>
              <a:ext cx="369" cy="31"/>
            </a:xfrm>
            <a:prstGeom prst="rect">
              <a:avLst/>
            </a:prstGeom>
            <a:solidFill>
              <a:srgbClr val="80808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MX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Cumplimiento del 90% al 99% </a:t>
              </a:r>
            </a:p>
          </xdr:txBody>
        </xdr:sp>
      </xdr:grpSp>
      <xdr:grpSp>
        <xdr:nvGrpSpPr>
          <xdr:cNvPr id="4" name="Group 5">
            <a:extLst>
              <a:ext uri="{FF2B5EF4-FFF2-40B4-BE49-F238E27FC236}">
                <a16:creationId xmlns:a16="http://schemas.microsoft.com/office/drawing/2014/main" id="{1C467174-A53E-4078-A7EF-C9EDAEF08441}"/>
              </a:ext>
            </a:extLst>
          </xdr:cNvPr>
          <xdr:cNvGrpSpPr>
            <a:grpSpLocks/>
          </xdr:cNvGrpSpPr>
        </xdr:nvGrpSpPr>
        <xdr:grpSpPr bwMode="auto">
          <a:xfrm>
            <a:off x="18" y="7652"/>
            <a:ext cx="491" cy="34"/>
            <a:chOff x="5" y="10201"/>
            <a:chExt cx="445" cy="34"/>
          </a:xfrm>
        </xdr:grpSpPr>
        <xdr:sp macro="" textlink="">
          <xdr:nvSpPr>
            <xdr:cNvPr id="8" name="Text Box 6">
              <a:extLst>
                <a:ext uri="{FF2B5EF4-FFF2-40B4-BE49-F238E27FC236}">
                  <a16:creationId xmlns:a16="http://schemas.microsoft.com/office/drawing/2014/main" id="{EB8E33D7-7032-423B-BF1E-02B6E1441D8D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" y="10201"/>
              <a:ext cx="77" cy="3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MX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Razonable</a:t>
              </a:r>
            </a:p>
          </xdr:txBody>
        </xdr:sp>
        <xdr:sp macro="" textlink="">
          <xdr:nvSpPr>
            <xdr:cNvPr id="9" name="Text Box 7">
              <a:extLst>
                <a:ext uri="{FF2B5EF4-FFF2-40B4-BE49-F238E27FC236}">
                  <a16:creationId xmlns:a16="http://schemas.microsoft.com/office/drawing/2014/main" id="{ED4B5616-B73F-4917-BAFC-A98EDB956127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2" y="10201"/>
              <a:ext cx="368" cy="34"/>
            </a:xfrm>
            <a:prstGeom prst="rect">
              <a:avLst/>
            </a:prstGeom>
            <a:solidFill>
              <a:srgbClr val="C0C0C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MX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Cumplimiento Igual o mayor al 100%  </a:t>
              </a:r>
            </a:p>
          </xdr:txBody>
        </xdr:sp>
      </xdr:grpSp>
      <xdr:grpSp>
        <xdr:nvGrpSpPr>
          <xdr:cNvPr id="5" name="Group 8">
            <a:extLst>
              <a:ext uri="{FF2B5EF4-FFF2-40B4-BE49-F238E27FC236}">
                <a16:creationId xmlns:a16="http://schemas.microsoft.com/office/drawing/2014/main" id="{31A8EA5E-3471-4FAB-84D6-1FEEF6D95C95}"/>
              </a:ext>
            </a:extLst>
          </xdr:cNvPr>
          <xdr:cNvGrpSpPr>
            <a:grpSpLocks/>
          </xdr:cNvGrpSpPr>
        </xdr:nvGrpSpPr>
        <xdr:grpSpPr bwMode="auto">
          <a:xfrm>
            <a:off x="18" y="7574"/>
            <a:ext cx="491" cy="34"/>
            <a:chOff x="5" y="10123"/>
            <a:chExt cx="445" cy="34"/>
          </a:xfrm>
        </xdr:grpSpPr>
        <xdr:sp macro="" textlink="">
          <xdr:nvSpPr>
            <xdr:cNvPr id="6" name="Text Box 9">
              <a:extLst>
                <a:ext uri="{FF2B5EF4-FFF2-40B4-BE49-F238E27FC236}">
                  <a16:creationId xmlns:a16="http://schemas.microsoft.com/office/drawing/2014/main" id="{80A4B581-F6E9-415D-9DC7-B5227C2D7AAB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" y="10123"/>
              <a:ext cx="76" cy="3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MX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Correctivo</a:t>
              </a:r>
            </a:p>
          </xdr:txBody>
        </xdr:sp>
        <xdr:sp macro="" textlink="">
          <xdr:nvSpPr>
            <xdr:cNvPr id="7" name="Text Box 10">
              <a:extLst>
                <a:ext uri="{FF2B5EF4-FFF2-40B4-BE49-F238E27FC236}">
                  <a16:creationId xmlns:a16="http://schemas.microsoft.com/office/drawing/2014/main" id="{2830F4E6-0ABD-43F6-9F37-43C6579B1A2B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1" y="10123"/>
              <a:ext cx="369" cy="34"/>
            </a:xfrm>
            <a:prstGeom prst="rect">
              <a:avLst/>
            </a:prstGeom>
            <a:solidFill>
              <a:srgbClr val="333333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s-MX" sz="1100" b="1" i="0" u="none" strike="noStrike" baseline="0">
                  <a:solidFill>
                    <a:srgbClr val="FFFFFF"/>
                  </a:solidFill>
                  <a:latin typeface="Arial"/>
                  <a:cs typeface="Arial"/>
                </a:rPr>
                <a:t>Cumplimiento Inferior al 90%</a:t>
              </a:r>
            </a:p>
          </xdr:txBody>
        </xdr: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</xdr:row>
      <xdr:rowOff>0</xdr:rowOff>
    </xdr:from>
    <xdr:to>
      <xdr:col>10</xdr:col>
      <xdr:colOff>333375</xdr:colOff>
      <xdr:row>66</xdr:row>
      <xdr:rowOff>0</xdr:rowOff>
    </xdr:to>
    <xdr:pic>
      <xdr:nvPicPr>
        <xdr:cNvPr id="37978" name="Picture 1">
          <a:extLst>
            <a:ext uri="{FF2B5EF4-FFF2-40B4-BE49-F238E27FC236}">
              <a16:creationId xmlns:a16="http://schemas.microsoft.com/office/drawing/2014/main" id="{00000000-0008-0000-0400-00005A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0" y="1333500"/>
          <a:ext cx="6429375" cy="939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ep-Conacyt\OG%202016\IIOG16\CARPETAS\SOCIALES\ECOSUR\Formatos%20SED_Jun_2016%20aldo%20requisit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ADORES DE DESEMPEÑO"/>
      <sheetName val="GASTO Pp IND DESEMP"/>
      <sheetName val="CRITERIOS SEMAFOROS"/>
    </sheet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O43"/>
  <sheetViews>
    <sheetView showGridLines="0" zoomScale="75" workbookViewId="0">
      <selection activeCell="G19" sqref="G19"/>
    </sheetView>
  </sheetViews>
  <sheetFormatPr baseColWidth="10" defaultColWidth="7.85546875" defaultRowHeight="12.75" x14ac:dyDescent="0.2"/>
  <cols>
    <col min="1" max="1" width="39.7109375" customWidth="1"/>
    <col min="2" max="2" width="14.42578125" customWidth="1"/>
    <col min="3" max="3" width="14.28515625" customWidth="1"/>
    <col min="4" max="4" width="1" customWidth="1"/>
    <col min="5" max="5" width="18.42578125" customWidth="1"/>
    <col min="6" max="6" width="14.42578125" customWidth="1"/>
    <col min="7" max="7" width="17.85546875" customWidth="1"/>
    <col min="8" max="8" width="15.7109375" customWidth="1"/>
    <col min="9" max="10" width="11.42578125" customWidth="1"/>
    <col min="11" max="11" width="1" customWidth="1"/>
    <col min="12" max="12" width="15.7109375" customWidth="1"/>
  </cols>
  <sheetData>
    <row r="1" spans="1:15" ht="22.5" customHeight="1" x14ac:dyDescent="0.2">
      <c r="A1" s="231" t="s">
        <v>0</v>
      </c>
      <c r="B1" s="232"/>
      <c r="C1" s="232"/>
      <c r="D1" s="232"/>
      <c r="E1" s="232"/>
      <c r="F1" s="232"/>
      <c r="G1" s="232"/>
      <c r="H1" s="232"/>
      <c r="I1" s="232"/>
      <c r="J1" s="232"/>
      <c r="K1" s="13"/>
      <c r="L1" s="12"/>
      <c r="O1" s="14"/>
    </row>
    <row r="2" spans="1:15" ht="29.25" customHeight="1" x14ac:dyDescent="0.2">
      <c r="A2" s="84" t="s">
        <v>1</v>
      </c>
      <c r="B2" s="13"/>
      <c r="C2" s="13"/>
      <c r="D2" s="13"/>
      <c r="E2" s="13"/>
      <c r="F2" s="13"/>
      <c r="G2" s="12"/>
      <c r="H2" s="12"/>
      <c r="I2" s="12"/>
      <c r="J2" s="12"/>
      <c r="K2" s="13"/>
      <c r="L2" s="12"/>
    </row>
    <row r="3" spans="1:15" ht="13.5" x14ac:dyDescent="0.2">
      <c r="A3" s="15" t="s">
        <v>2</v>
      </c>
      <c r="B3" s="16"/>
      <c r="C3" s="16"/>
      <c r="D3" s="16"/>
      <c r="E3" s="16"/>
      <c r="F3" s="16"/>
      <c r="G3" s="12"/>
      <c r="H3" s="12"/>
      <c r="I3" s="12"/>
      <c r="J3" s="12"/>
      <c r="K3" s="16"/>
      <c r="L3" s="12"/>
    </row>
    <row r="4" spans="1:15" ht="13.5" thickBot="1" x14ac:dyDescent="0.25">
      <c r="A4" s="25"/>
      <c r="C4" s="17"/>
      <c r="D4" s="17"/>
      <c r="E4" s="18"/>
      <c r="F4" s="18"/>
      <c r="K4" s="17"/>
    </row>
    <row r="5" spans="1:15" ht="17.25" customHeight="1" x14ac:dyDescent="0.25">
      <c r="A5" s="243" t="s">
        <v>3</v>
      </c>
      <c r="B5" s="233" t="s">
        <v>4</v>
      </c>
      <c r="C5" s="234"/>
      <c r="D5" s="102"/>
      <c r="E5" s="239" t="s">
        <v>5</v>
      </c>
      <c r="F5" s="240"/>
      <c r="G5" s="103" t="s">
        <v>6</v>
      </c>
      <c r="H5" s="104"/>
      <c r="I5" s="233" t="s">
        <v>7</v>
      </c>
      <c r="J5" s="234"/>
      <c r="K5" s="119"/>
      <c r="L5" s="105" t="s">
        <v>8</v>
      </c>
    </row>
    <row r="6" spans="1:15" ht="15.75" customHeight="1" thickBot="1" x14ac:dyDescent="0.25">
      <c r="A6" s="244"/>
      <c r="B6" s="237"/>
      <c r="C6" s="238"/>
      <c r="D6" s="102"/>
      <c r="E6" s="241"/>
      <c r="F6" s="242"/>
      <c r="G6" s="246" t="s">
        <v>9</v>
      </c>
      <c r="H6" s="247"/>
      <c r="I6" s="235"/>
      <c r="J6" s="236"/>
      <c r="K6" s="119"/>
      <c r="L6" s="106" t="s">
        <v>10</v>
      </c>
    </row>
    <row r="7" spans="1:15" ht="17.25" customHeight="1" thickBot="1" x14ac:dyDescent="0.25">
      <c r="A7" s="244"/>
      <c r="B7" s="107" t="s">
        <v>11</v>
      </c>
      <c r="C7" s="108" t="s">
        <v>12</v>
      </c>
      <c r="D7" s="109"/>
      <c r="E7" s="110" t="s">
        <v>13</v>
      </c>
      <c r="F7" s="108" t="s">
        <v>14</v>
      </c>
      <c r="G7" s="110" t="s">
        <v>15</v>
      </c>
      <c r="H7" s="108" t="s">
        <v>16</v>
      </c>
      <c r="I7" s="111" t="s">
        <v>17</v>
      </c>
      <c r="J7" s="112" t="s">
        <v>18</v>
      </c>
      <c r="K7" s="119"/>
      <c r="L7" s="113" t="s">
        <v>12</v>
      </c>
    </row>
    <row r="8" spans="1:15" ht="13.5" thickBot="1" x14ac:dyDescent="0.25">
      <c r="A8" s="245"/>
      <c r="B8" s="114" t="s">
        <v>19</v>
      </c>
      <c r="C8" s="115" t="s">
        <v>20</v>
      </c>
      <c r="D8" s="109"/>
      <c r="E8" s="114" t="s">
        <v>21</v>
      </c>
      <c r="F8" s="115" t="s">
        <v>22</v>
      </c>
      <c r="G8" s="115" t="s">
        <v>23</v>
      </c>
      <c r="H8" s="115" t="s">
        <v>24</v>
      </c>
      <c r="I8" s="116" t="s">
        <v>25</v>
      </c>
      <c r="J8" s="117" t="s">
        <v>25</v>
      </c>
      <c r="K8" s="120"/>
      <c r="L8" s="118" t="s">
        <v>26</v>
      </c>
    </row>
    <row r="9" spans="1:15" x14ac:dyDescent="0.2">
      <c r="A9" s="35"/>
      <c r="B9" s="181"/>
      <c r="C9" s="181"/>
      <c r="D9" s="182"/>
      <c r="E9" s="181"/>
      <c r="F9" s="183"/>
      <c r="G9" s="184"/>
      <c r="H9" s="185"/>
      <c r="I9" s="186"/>
      <c r="J9" s="187"/>
      <c r="K9" s="182"/>
      <c r="L9" s="184"/>
    </row>
    <row r="10" spans="1:15" ht="15.75" x14ac:dyDescent="0.2">
      <c r="A10" s="51" t="s">
        <v>27</v>
      </c>
      <c r="B10" s="69">
        <f>+SUM(B11:B14)</f>
        <v>471.70000000000005</v>
      </c>
      <c r="C10" s="69">
        <f>+SUM(C11:C14)</f>
        <v>469.9</v>
      </c>
      <c r="D10" s="69"/>
      <c r="E10" s="69">
        <f>+SUM(E11:E14)</f>
        <v>469.9</v>
      </c>
      <c r="F10" s="69">
        <f>+SUM(F11:F14)</f>
        <v>441.40000000000003</v>
      </c>
      <c r="G10" s="70">
        <f>+F10-E10</f>
        <v>-28.499999999999943</v>
      </c>
      <c r="H10" s="71">
        <f>+(G10/E10)*100</f>
        <v>-6.0651202383485732</v>
      </c>
      <c r="I10" s="41">
        <f t="shared" ref="I10:I27" si="0">+H10</f>
        <v>-6.0651202383485732</v>
      </c>
      <c r="J10" s="38">
        <f t="shared" ref="J10:J21" si="1">+H10</f>
        <v>-6.0651202383485732</v>
      </c>
      <c r="K10" s="42"/>
      <c r="L10" s="85">
        <f>+(F10/C10)*100</f>
        <v>93.93487976165143</v>
      </c>
      <c r="N10" s="20"/>
    </row>
    <row r="11" spans="1:15" ht="15" x14ac:dyDescent="0.2">
      <c r="A11" s="188" t="s">
        <v>28</v>
      </c>
      <c r="B11" s="63">
        <v>368.5</v>
      </c>
      <c r="C11" s="63">
        <v>375</v>
      </c>
      <c r="D11" s="64"/>
      <c r="E11" s="63">
        <v>375</v>
      </c>
      <c r="F11" s="63">
        <v>364.4</v>
      </c>
      <c r="G11" s="94">
        <f t="shared" ref="G11:G27" si="2">+F11-E11</f>
        <v>-10.600000000000023</v>
      </c>
      <c r="H11" s="37">
        <f t="shared" ref="H11:H27" si="3">+(G11/E11)*100</f>
        <v>-2.8266666666666729</v>
      </c>
      <c r="I11" s="41">
        <f t="shared" si="0"/>
        <v>-2.8266666666666729</v>
      </c>
      <c r="J11" s="38">
        <f t="shared" si="1"/>
        <v>-2.8266666666666729</v>
      </c>
      <c r="K11" s="43"/>
      <c r="L11" s="86">
        <f t="shared" ref="L11:L27" si="4">+(F11/C11)*100</f>
        <v>97.173333333333318</v>
      </c>
      <c r="M11" s="19"/>
      <c r="N11" s="20"/>
    </row>
    <row r="12" spans="1:15" ht="15" x14ac:dyDescent="0.2">
      <c r="A12" s="188" t="s">
        <v>29</v>
      </c>
      <c r="B12" s="63">
        <v>13.3</v>
      </c>
      <c r="C12" s="63">
        <v>15.7</v>
      </c>
      <c r="D12" s="64"/>
      <c r="E12" s="63">
        <v>15.7</v>
      </c>
      <c r="F12" s="63">
        <v>12.3</v>
      </c>
      <c r="G12" s="94">
        <f t="shared" si="2"/>
        <v>-3.3999999999999986</v>
      </c>
      <c r="H12" s="37">
        <f t="shared" si="3"/>
        <v>-21.656050955414006</v>
      </c>
      <c r="I12" s="41">
        <f t="shared" si="0"/>
        <v>-21.656050955414006</v>
      </c>
      <c r="J12" s="38">
        <f t="shared" si="1"/>
        <v>-21.656050955414006</v>
      </c>
      <c r="K12" s="43"/>
      <c r="L12" s="86">
        <f t="shared" si="4"/>
        <v>78.343949044585997</v>
      </c>
      <c r="M12" s="20"/>
      <c r="N12" s="20"/>
    </row>
    <row r="13" spans="1:15" ht="15" x14ac:dyDescent="0.2">
      <c r="A13" s="188" t="s">
        <v>30</v>
      </c>
      <c r="B13" s="63">
        <v>80.900000000000006</v>
      </c>
      <c r="C13" s="63">
        <v>70.2</v>
      </c>
      <c r="D13" s="64"/>
      <c r="E13" s="63">
        <v>70.2</v>
      </c>
      <c r="F13" s="63">
        <v>56.6</v>
      </c>
      <c r="G13" s="94">
        <f t="shared" si="2"/>
        <v>-13.600000000000001</v>
      </c>
      <c r="H13" s="37">
        <f t="shared" si="3"/>
        <v>-19.373219373219374</v>
      </c>
      <c r="I13" s="41">
        <f t="shared" si="0"/>
        <v>-19.373219373219374</v>
      </c>
      <c r="J13" s="38">
        <f t="shared" si="1"/>
        <v>-19.373219373219374</v>
      </c>
      <c r="K13" s="43"/>
      <c r="L13" s="86">
        <f t="shared" si="4"/>
        <v>80.626780626780629</v>
      </c>
      <c r="M13" s="20"/>
      <c r="N13" s="20"/>
    </row>
    <row r="14" spans="1:15" ht="15" x14ac:dyDescent="0.2">
      <c r="A14" s="188" t="s">
        <v>31</v>
      </c>
      <c r="B14" s="63">
        <v>9</v>
      </c>
      <c r="C14" s="63">
        <v>9</v>
      </c>
      <c r="D14" s="64"/>
      <c r="E14" s="63">
        <v>9</v>
      </c>
      <c r="F14" s="63">
        <v>8.1</v>
      </c>
      <c r="G14" s="94">
        <f t="shared" si="2"/>
        <v>-0.90000000000000036</v>
      </c>
      <c r="H14" s="37">
        <f t="shared" si="3"/>
        <v>-10.000000000000004</v>
      </c>
      <c r="I14" s="41">
        <f t="shared" si="0"/>
        <v>-10.000000000000004</v>
      </c>
      <c r="J14" s="38">
        <f>+H14</f>
        <v>-10.000000000000004</v>
      </c>
      <c r="K14" s="43"/>
      <c r="L14" s="86">
        <f t="shared" si="4"/>
        <v>89.999999999999986</v>
      </c>
      <c r="M14" s="20"/>
      <c r="N14" s="20"/>
    </row>
    <row r="15" spans="1:15" ht="21" customHeight="1" x14ac:dyDescent="0.2">
      <c r="A15" s="36"/>
      <c r="B15" s="63"/>
      <c r="C15" s="63"/>
      <c r="D15" s="64"/>
      <c r="E15" s="63"/>
      <c r="F15" s="63"/>
      <c r="G15" s="70"/>
      <c r="H15" s="37"/>
      <c r="I15" s="41"/>
      <c r="J15" s="38"/>
      <c r="K15" s="43"/>
      <c r="L15" s="86"/>
      <c r="N15" s="20"/>
    </row>
    <row r="16" spans="1:15" ht="15.75" x14ac:dyDescent="0.2">
      <c r="A16" s="51" t="s">
        <v>32</v>
      </c>
      <c r="B16" s="72">
        <f>+SUM(B17+B21)</f>
        <v>0</v>
      </c>
      <c r="C16" s="72">
        <f>+SUM(C17+C21)</f>
        <v>0</v>
      </c>
      <c r="D16" s="72">
        <f>+SUM(D17+D21)</f>
        <v>0</v>
      </c>
      <c r="E16" s="72">
        <f>+SUM(E17+E21)</f>
        <v>0</v>
      </c>
      <c r="F16" s="72">
        <f>+SUM(F17+F21)</f>
        <v>0</v>
      </c>
      <c r="G16" s="70">
        <f t="shared" si="2"/>
        <v>0</v>
      </c>
      <c r="H16" s="71">
        <v>0</v>
      </c>
      <c r="I16" s="41">
        <f t="shared" si="0"/>
        <v>0</v>
      </c>
      <c r="J16" s="38">
        <f t="shared" si="1"/>
        <v>0</v>
      </c>
      <c r="K16" s="43"/>
      <c r="L16" s="46">
        <v>0</v>
      </c>
      <c r="N16" s="20"/>
    </row>
    <row r="17" spans="1:14" ht="15.75" x14ac:dyDescent="0.2">
      <c r="A17" s="36" t="s">
        <v>33</v>
      </c>
      <c r="B17" s="72">
        <f>+SUM(B18:B20)</f>
        <v>0</v>
      </c>
      <c r="C17" s="72">
        <f>+SUM(C18:C20)</f>
        <v>0</v>
      </c>
      <c r="D17" s="72"/>
      <c r="E17" s="72">
        <f>+SUM(E18:E20)</f>
        <v>0</v>
      </c>
      <c r="F17" s="72">
        <f>+SUM(F18:F20)</f>
        <v>0</v>
      </c>
      <c r="G17" s="70">
        <f t="shared" si="2"/>
        <v>0</v>
      </c>
      <c r="H17" s="71">
        <v>0</v>
      </c>
      <c r="I17" s="41">
        <f t="shared" si="0"/>
        <v>0</v>
      </c>
      <c r="J17" s="38">
        <f t="shared" si="1"/>
        <v>0</v>
      </c>
      <c r="K17" s="43"/>
      <c r="L17" s="46">
        <v>0</v>
      </c>
      <c r="N17" s="20"/>
    </row>
    <row r="18" spans="1:14" ht="15" x14ac:dyDescent="0.2">
      <c r="A18" s="188" t="s">
        <v>34</v>
      </c>
      <c r="B18" s="78">
        <v>0</v>
      </c>
      <c r="C18" s="78">
        <v>0</v>
      </c>
      <c r="D18" s="64"/>
      <c r="E18" s="63">
        <v>0</v>
      </c>
      <c r="F18" s="63">
        <v>0</v>
      </c>
      <c r="G18" s="94">
        <f t="shared" si="2"/>
        <v>0</v>
      </c>
      <c r="H18" s="37">
        <v>0</v>
      </c>
      <c r="I18" s="41">
        <f t="shared" si="0"/>
        <v>0</v>
      </c>
      <c r="J18" s="38">
        <f t="shared" si="1"/>
        <v>0</v>
      </c>
      <c r="K18" s="43"/>
      <c r="L18" s="86">
        <v>0</v>
      </c>
      <c r="M18" s="20"/>
      <c r="N18" s="20"/>
    </row>
    <row r="19" spans="1:14" ht="15" x14ac:dyDescent="0.2">
      <c r="A19" s="188" t="s">
        <v>35</v>
      </c>
      <c r="B19" s="78">
        <v>0</v>
      </c>
      <c r="C19" s="78">
        <v>0</v>
      </c>
      <c r="D19" s="64"/>
      <c r="E19" s="63">
        <v>0</v>
      </c>
      <c r="F19" s="63">
        <v>0</v>
      </c>
      <c r="G19" s="94">
        <f t="shared" si="2"/>
        <v>0</v>
      </c>
      <c r="H19" s="37">
        <v>0</v>
      </c>
      <c r="I19" s="41">
        <f t="shared" si="0"/>
        <v>0</v>
      </c>
      <c r="J19" s="38">
        <f t="shared" si="1"/>
        <v>0</v>
      </c>
      <c r="K19" s="43"/>
      <c r="L19" s="86">
        <v>0</v>
      </c>
      <c r="M19" s="20"/>
      <c r="N19" s="20"/>
    </row>
    <row r="20" spans="1:14" ht="15" x14ac:dyDescent="0.2">
      <c r="A20" s="188" t="s">
        <v>31</v>
      </c>
      <c r="B20" s="78">
        <v>0</v>
      </c>
      <c r="C20" s="63">
        <v>0</v>
      </c>
      <c r="D20" s="64"/>
      <c r="E20" s="63">
        <v>0</v>
      </c>
      <c r="F20" s="63">
        <v>0</v>
      </c>
      <c r="G20" s="94">
        <f t="shared" si="2"/>
        <v>0</v>
      </c>
      <c r="H20" s="37">
        <v>0</v>
      </c>
      <c r="I20" s="41">
        <f t="shared" si="0"/>
        <v>0</v>
      </c>
      <c r="J20" s="38"/>
      <c r="K20" s="43"/>
      <c r="L20" s="86">
        <v>0</v>
      </c>
      <c r="M20" s="20"/>
      <c r="N20" s="20"/>
    </row>
    <row r="21" spans="1:14" s="92" customFormat="1" ht="24.75" customHeight="1" x14ac:dyDescent="0.2">
      <c r="A21" s="88" t="s">
        <v>36</v>
      </c>
      <c r="B21" s="89"/>
      <c r="C21" s="90"/>
      <c r="D21" s="91"/>
      <c r="E21" s="90"/>
      <c r="F21" s="90"/>
      <c r="G21" s="94"/>
      <c r="H21" s="71"/>
      <c r="I21" s="41">
        <f t="shared" si="0"/>
        <v>0</v>
      </c>
      <c r="J21" s="38">
        <f t="shared" si="1"/>
        <v>0</v>
      </c>
      <c r="K21" s="43"/>
      <c r="L21" s="46"/>
      <c r="N21" s="93"/>
    </row>
    <row r="22" spans="1:14" ht="14.25" customHeight="1" x14ac:dyDescent="0.2">
      <c r="A22" s="36"/>
      <c r="B22" s="63"/>
      <c r="C22" s="63"/>
      <c r="D22" s="64"/>
      <c r="E22" s="63"/>
      <c r="F22" s="63"/>
      <c r="G22" s="70"/>
      <c r="H22" s="37"/>
      <c r="I22" s="41"/>
      <c r="J22" s="38"/>
      <c r="K22" s="43"/>
      <c r="L22" s="86"/>
      <c r="N22" s="20"/>
    </row>
    <row r="23" spans="1:14" ht="15.75" x14ac:dyDescent="0.2">
      <c r="A23" s="51" t="s">
        <v>37</v>
      </c>
      <c r="B23" s="73">
        <f>+SUM(B24:B25)</f>
        <v>0</v>
      </c>
      <c r="C23" s="73">
        <f>+SUM(C24:C25)</f>
        <v>0</v>
      </c>
      <c r="D23" s="73"/>
      <c r="E23" s="73">
        <f>+SUM(E24:E25)</f>
        <v>0</v>
      </c>
      <c r="F23" s="73">
        <f>+SUM(F24:F25)</f>
        <v>-7.6</v>
      </c>
      <c r="G23" s="70">
        <f t="shared" si="2"/>
        <v>-7.6</v>
      </c>
      <c r="H23" s="71">
        <v>0</v>
      </c>
      <c r="I23" s="41">
        <f t="shared" si="0"/>
        <v>0</v>
      </c>
      <c r="J23" s="38">
        <f>+H23</f>
        <v>0</v>
      </c>
      <c r="K23" s="43"/>
      <c r="L23" s="46">
        <v>0</v>
      </c>
      <c r="N23" s="20"/>
    </row>
    <row r="24" spans="1:14" ht="15" x14ac:dyDescent="0.2">
      <c r="A24" s="188" t="s">
        <v>38</v>
      </c>
      <c r="B24" s="63"/>
      <c r="C24" s="63"/>
      <c r="D24" s="64"/>
      <c r="E24" s="63">
        <v>0</v>
      </c>
      <c r="F24" s="63">
        <v>-13.6</v>
      </c>
      <c r="G24" s="94">
        <f t="shared" si="2"/>
        <v>-13.6</v>
      </c>
      <c r="H24" s="37">
        <v>0</v>
      </c>
      <c r="I24" s="41">
        <f t="shared" si="0"/>
        <v>0</v>
      </c>
      <c r="J24" s="38">
        <f>+H24</f>
        <v>0</v>
      </c>
      <c r="K24" s="43"/>
      <c r="L24" s="86">
        <v>0</v>
      </c>
      <c r="M24" s="19"/>
      <c r="N24" s="20"/>
    </row>
    <row r="25" spans="1:14" ht="15" x14ac:dyDescent="0.2">
      <c r="A25" s="188" t="s">
        <v>39</v>
      </c>
      <c r="B25" s="63"/>
      <c r="C25" s="63"/>
      <c r="D25" s="64"/>
      <c r="E25" s="63">
        <v>0</v>
      </c>
      <c r="F25" s="63">
        <v>6</v>
      </c>
      <c r="G25" s="94">
        <f t="shared" si="2"/>
        <v>6</v>
      </c>
      <c r="H25" s="37">
        <v>0</v>
      </c>
      <c r="I25" s="41">
        <f t="shared" si="0"/>
        <v>0</v>
      </c>
      <c r="J25" s="38">
        <f>+H25</f>
        <v>0</v>
      </c>
      <c r="K25" s="43"/>
      <c r="L25" s="86">
        <v>0</v>
      </c>
      <c r="M25" s="20"/>
      <c r="N25" s="20"/>
    </row>
    <row r="26" spans="1:14" ht="16.5" thickBot="1" x14ac:dyDescent="0.25">
      <c r="A26" s="35"/>
      <c r="B26" s="39"/>
      <c r="C26" s="39"/>
      <c r="D26" s="40"/>
      <c r="E26" s="39"/>
      <c r="F26" s="39"/>
      <c r="G26" s="70"/>
      <c r="H26" s="44"/>
      <c r="I26" s="41"/>
      <c r="J26" s="38"/>
      <c r="K26" s="42"/>
      <c r="L26" s="87"/>
      <c r="N26" s="20"/>
    </row>
    <row r="27" spans="1:14" ht="19.7" customHeight="1" thickTop="1" thickBot="1" x14ac:dyDescent="0.25">
      <c r="A27" s="45" t="s">
        <v>40</v>
      </c>
      <c r="B27" s="21">
        <f>+B10+B16+B23</f>
        <v>471.70000000000005</v>
      </c>
      <c r="C27" s="22">
        <f>+C10+C16+C23</f>
        <v>469.9</v>
      </c>
      <c r="D27" s="46"/>
      <c r="E27" s="22">
        <f>+E10+E16+E23</f>
        <v>469.9</v>
      </c>
      <c r="F27" s="22">
        <f>+F10+F16+F23</f>
        <v>433.8</v>
      </c>
      <c r="G27" s="22">
        <f t="shared" si="2"/>
        <v>-36.099999999999966</v>
      </c>
      <c r="H27" s="22">
        <f t="shared" si="3"/>
        <v>-7.6824856352415347</v>
      </c>
      <c r="I27" s="47">
        <f t="shared" si="0"/>
        <v>-7.6824856352415347</v>
      </c>
      <c r="J27" s="24">
        <f>+H27</f>
        <v>-7.6824856352415347</v>
      </c>
      <c r="K27" s="23"/>
      <c r="L27" s="22">
        <f t="shared" si="4"/>
        <v>92.317514364758466</v>
      </c>
      <c r="N27" s="20"/>
    </row>
    <row r="28" spans="1:14" x14ac:dyDescent="0.2">
      <c r="A28" s="25" t="s">
        <v>41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4" x14ac:dyDescent="0.2">
      <c r="A29" s="7" t="s">
        <v>42</v>
      </c>
      <c r="B29" s="1"/>
      <c r="C29" s="3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4" ht="7.5" customHeight="1" x14ac:dyDescent="0.2">
      <c r="A30" s="48"/>
      <c r="B30" s="189"/>
      <c r="C30" s="189"/>
      <c r="D30" s="189"/>
      <c r="E30" s="189"/>
      <c r="F30" s="189"/>
      <c r="G30" s="189"/>
      <c r="H30" s="189"/>
      <c r="I30" s="189"/>
      <c r="J30" s="189"/>
      <c r="K30" s="1"/>
      <c r="L30" s="1"/>
    </row>
    <row r="31" spans="1:14" ht="1.5" customHeight="1" x14ac:dyDescent="0.2">
      <c r="A31" s="48"/>
      <c r="B31" s="5"/>
      <c r="C31" s="5"/>
      <c r="D31" s="5"/>
      <c r="E31" s="5"/>
      <c r="F31" s="5"/>
    </row>
    <row r="32" spans="1:14" ht="15" customHeight="1" x14ac:dyDescent="0.2">
      <c r="A32" s="9" t="s">
        <v>43</v>
      </c>
      <c r="B32" s="5"/>
      <c r="C32" s="5"/>
      <c r="D32" s="5"/>
      <c r="E32" s="5"/>
      <c r="F32" s="5"/>
    </row>
    <row r="33" spans="1:6" ht="19.5" customHeight="1" x14ac:dyDescent="0.2">
      <c r="A33" s="26" t="s">
        <v>44</v>
      </c>
      <c r="C33" s="6" t="s">
        <v>45</v>
      </c>
    </row>
    <row r="34" spans="1:6" x14ac:dyDescent="0.2">
      <c r="A34" s="190"/>
    </row>
    <row r="37" spans="1:6" x14ac:dyDescent="0.2">
      <c r="A37" s="190"/>
    </row>
    <row r="38" spans="1:6" x14ac:dyDescent="0.2">
      <c r="A38" s="190"/>
    </row>
    <row r="39" spans="1:6" x14ac:dyDescent="0.2">
      <c r="A39" s="190"/>
    </row>
    <row r="40" spans="1:6" x14ac:dyDescent="0.2">
      <c r="A40" s="190"/>
    </row>
    <row r="41" spans="1:6" x14ac:dyDescent="0.2">
      <c r="A41" t="s">
        <v>46</v>
      </c>
    </row>
    <row r="43" spans="1:6" x14ac:dyDescent="0.2">
      <c r="F43" s="27"/>
    </row>
  </sheetData>
  <sheetProtection selectLockedCells="1"/>
  <mergeCells count="6">
    <mergeCell ref="A1:J1"/>
    <mergeCell ref="I5:J6"/>
    <mergeCell ref="B5:C6"/>
    <mergeCell ref="E5:F6"/>
    <mergeCell ref="A5:A8"/>
    <mergeCell ref="G6:H6"/>
  </mergeCells>
  <phoneticPr fontId="0" type="noConversion"/>
  <conditionalFormatting sqref="I10:I27">
    <cfRule type="cellIs" dxfId="28" priority="1" stopIfTrue="1" operator="between">
      <formula>-0.0001</formula>
      <formula>-5</formula>
    </cfRule>
    <cfRule type="cellIs" dxfId="27" priority="2" stopIfTrue="1" operator="between">
      <formula>-5.1</formula>
      <formula>-10.1</formula>
    </cfRule>
    <cfRule type="cellIs" dxfId="26" priority="3" stopIfTrue="1" operator="lessThan">
      <formula>-10.1</formula>
    </cfRule>
  </conditionalFormatting>
  <conditionalFormatting sqref="J10:J27">
    <cfRule type="cellIs" dxfId="25" priority="4" stopIfTrue="1" operator="between">
      <formula>0.01</formula>
      <formula>5</formula>
    </cfRule>
    <cfRule type="cellIs" dxfId="24" priority="5" stopIfTrue="1" operator="between">
      <formula>5.1</formula>
      <formula>10.1</formula>
    </cfRule>
    <cfRule type="cellIs" dxfId="23" priority="6" stopIfTrue="1" operator="greaterThan">
      <formula>10.1</formula>
    </cfRule>
  </conditionalFormatting>
  <printOptions horizontalCentered="1" verticalCentered="1"/>
  <pageMargins left="0.2" right="0" top="0.46" bottom="0" header="0" footer="0"/>
  <pageSetup scale="8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</sheetPr>
  <dimension ref="A1:O55"/>
  <sheetViews>
    <sheetView showGridLines="0" zoomScale="80" zoomScaleNormal="80" workbookViewId="0">
      <pane xSplit="2" ySplit="7" topLeftCell="C8" activePane="bottomRight" state="frozen"/>
      <selection pane="topRight" activeCell="A29" sqref="A29"/>
      <selection pane="bottomLeft" activeCell="A29" sqref="A29"/>
      <selection pane="bottomRight" activeCell="D8" sqref="D8"/>
    </sheetView>
  </sheetViews>
  <sheetFormatPr baseColWidth="10" defaultColWidth="11.42578125" defaultRowHeight="12.75" x14ac:dyDescent="0.2"/>
  <cols>
    <col min="1" max="2" width="7.7109375" style="2" customWidth="1"/>
    <col min="3" max="3" width="52.28515625" style="2" customWidth="1"/>
    <col min="4" max="4" width="19.85546875" style="2" customWidth="1"/>
    <col min="5" max="5" width="20" style="2" customWidth="1"/>
    <col min="6" max="6" width="14.7109375" style="2" customWidth="1"/>
    <col min="7" max="7" width="18" style="2" customWidth="1"/>
    <col min="8" max="11" width="14.7109375" style="2" customWidth="1"/>
    <col min="12" max="12" width="12.85546875" style="2" customWidth="1"/>
    <col min="13" max="14" width="10.7109375" style="2" customWidth="1"/>
    <col min="15" max="16384" width="11.42578125" style="2"/>
  </cols>
  <sheetData>
    <row r="1" spans="1:14" ht="15.75" x14ac:dyDescent="0.25">
      <c r="A1" s="33"/>
      <c r="B1" s="10"/>
      <c r="C1" s="99" t="s">
        <v>47</v>
      </c>
      <c r="D1" s="28"/>
      <c r="E1" s="28"/>
      <c r="F1" s="28"/>
      <c r="G1" s="28"/>
      <c r="H1" s="28"/>
      <c r="I1" s="28"/>
      <c r="J1" s="28"/>
      <c r="K1" s="28"/>
      <c r="L1" s="28"/>
      <c r="M1" s="83" t="s">
        <v>48</v>
      </c>
      <c r="N1" s="191"/>
    </row>
    <row r="2" spans="1:14" ht="27" customHeight="1" x14ac:dyDescent="0.2">
      <c r="A2" s="34" t="s">
        <v>49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91"/>
      <c r="N2" s="191"/>
    </row>
    <row r="3" spans="1:14" ht="30.75" customHeight="1" x14ac:dyDescent="0.2">
      <c r="A3" s="34"/>
      <c r="B3" s="11"/>
      <c r="C3" s="84" t="s">
        <v>50</v>
      </c>
      <c r="D3" s="11"/>
      <c r="E3" s="11"/>
      <c r="F3" s="11"/>
      <c r="G3" s="11"/>
      <c r="H3" s="11"/>
      <c r="I3" s="11"/>
      <c r="J3" s="11"/>
      <c r="K3" s="29"/>
      <c r="L3" s="11"/>
      <c r="M3" s="191"/>
      <c r="N3" s="191"/>
    </row>
    <row r="4" spans="1:14" ht="30" customHeight="1" thickBot="1" x14ac:dyDescent="0.25">
      <c r="A4" s="30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191"/>
      <c r="N4" s="191"/>
    </row>
    <row r="5" spans="1:14" ht="13.5" thickBot="1" x14ac:dyDescent="0.25">
      <c r="A5" s="243" t="s">
        <v>51</v>
      </c>
      <c r="B5" s="248" t="s">
        <v>52</v>
      </c>
      <c r="C5" s="248" t="s">
        <v>53</v>
      </c>
      <c r="D5" s="248" t="s">
        <v>54</v>
      </c>
      <c r="E5" s="253" t="s">
        <v>55</v>
      </c>
      <c r="F5" s="254"/>
      <c r="G5" s="253" t="s">
        <v>56</v>
      </c>
      <c r="H5" s="254"/>
      <c r="I5" s="253" t="s">
        <v>57</v>
      </c>
      <c r="J5" s="255"/>
      <c r="K5" s="121" t="s">
        <v>58</v>
      </c>
      <c r="L5" s="122"/>
      <c r="M5" s="123" t="s">
        <v>59</v>
      </c>
      <c r="N5" s="123"/>
    </row>
    <row r="6" spans="1:14" x14ac:dyDescent="0.2">
      <c r="A6" s="244"/>
      <c r="B6" s="244"/>
      <c r="C6" s="244"/>
      <c r="D6" s="244"/>
      <c r="E6" s="233" t="s">
        <v>13</v>
      </c>
      <c r="F6" s="251" t="s">
        <v>14</v>
      </c>
      <c r="G6" s="233" t="s">
        <v>13</v>
      </c>
      <c r="H6" s="251" t="s">
        <v>14</v>
      </c>
      <c r="I6" s="233" t="s">
        <v>13</v>
      </c>
      <c r="J6" s="251" t="s">
        <v>14</v>
      </c>
      <c r="K6" s="233" t="s">
        <v>60</v>
      </c>
      <c r="L6" s="251" t="s">
        <v>61</v>
      </c>
      <c r="M6" s="249" t="s">
        <v>62</v>
      </c>
      <c r="N6" s="249" t="s">
        <v>63</v>
      </c>
    </row>
    <row r="7" spans="1:14" ht="13.5" thickBot="1" x14ac:dyDescent="0.25">
      <c r="A7" s="245"/>
      <c r="B7" s="245"/>
      <c r="C7" s="245"/>
      <c r="D7" s="245"/>
      <c r="E7" s="237"/>
      <c r="F7" s="252"/>
      <c r="G7" s="237"/>
      <c r="H7" s="252"/>
      <c r="I7" s="237"/>
      <c r="J7" s="252"/>
      <c r="K7" s="237"/>
      <c r="L7" s="252"/>
      <c r="M7" s="250"/>
      <c r="N7" s="250"/>
    </row>
    <row r="8" spans="1:14" s="54" customFormat="1" ht="24" customHeight="1" x14ac:dyDescent="0.2">
      <c r="A8" s="192" t="s">
        <v>64</v>
      </c>
      <c r="B8" s="174" t="s">
        <v>65</v>
      </c>
      <c r="C8" s="175" t="s">
        <v>66</v>
      </c>
      <c r="D8" s="193">
        <v>421</v>
      </c>
      <c r="E8" s="194">
        <v>421</v>
      </c>
      <c r="F8" s="195">
        <v>392.4</v>
      </c>
      <c r="G8" s="196">
        <v>0</v>
      </c>
      <c r="H8" s="195">
        <v>0</v>
      </c>
      <c r="I8" s="197">
        <f t="shared" ref="I8:I22" si="0">E8+G8</f>
        <v>421</v>
      </c>
      <c r="J8" s="198">
        <f t="shared" ref="J8:J22" si="1">F8+H8</f>
        <v>392.4</v>
      </c>
      <c r="K8" s="197">
        <f t="shared" ref="K8:K24" si="2">+J8-I8</f>
        <v>-28.600000000000023</v>
      </c>
      <c r="L8" s="199">
        <f t="shared" ref="L8:L24" si="3">IF(I8=0,0,(+K8/I8))</f>
        <v>-6.7933491686460859E-2</v>
      </c>
      <c r="M8" s="52">
        <f t="shared" ref="M8:M27" si="4">+L8</f>
        <v>-6.7933491686460859E-2</v>
      </c>
      <c r="N8" s="53">
        <f>+L8</f>
        <v>-6.7933491686460859E-2</v>
      </c>
    </row>
    <row r="9" spans="1:14" s="57" customFormat="1" ht="24" customHeight="1" x14ac:dyDescent="0.2">
      <c r="A9" s="192">
        <v>2</v>
      </c>
      <c r="B9" s="174" t="s">
        <v>67</v>
      </c>
      <c r="C9" s="175" t="s">
        <v>68</v>
      </c>
      <c r="D9" s="200">
        <v>46.8</v>
      </c>
      <c r="E9" s="201">
        <v>46.8</v>
      </c>
      <c r="F9" s="202">
        <v>46.8</v>
      </c>
      <c r="G9" s="201">
        <v>0</v>
      </c>
      <c r="H9" s="202">
        <v>0</v>
      </c>
      <c r="I9" s="203">
        <f t="shared" si="0"/>
        <v>46.8</v>
      </c>
      <c r="J9" s="204">
        <f t="shared" si="1"/>
        <v>46.8</v>
      </c>
      <c r="K9" s="205">
        <f t="shared" si="2"/>
        <v>0</v>
      </c>
      <c r="L9" s="199">
        <f t="shared" si="3"/>
        <v>0</v>
      </c>
      <c r="M9" s="55">
        <f t="shared" si="4"/>
        <v>0</v>
      </c>
      <c r="N9" s="56">
        <f>+L9</f>
        <v>0</v>
      </c>
    </row>
    <row r="10" spans="1:14" s="54" customFormat="1" ht="24" customHeight="1" x14ac:dyDescent="0.2">
      <c r="A10" s="192" t="s">
        <v>69</v>
      </c>
      <c r="B10" s="174" t="s">
        <v>70</v>
      </c>
      <c r="C10" s="175" t="s">
        <v>71</v>
      </c>
      <c r="D10" s="200">
        <v>2.1</v>
      </c>
      <c r="E10" s="201">
        <v>2.1</v>
      </c>
      <c r="F10" s="202">
        <v>2.1</v>
      </c>
      <c r="G10" s="201">
        <v>0</v>
      </c>
      <c r="H10" s="206">
        <v>0</v>
      </c>
      <c r="I10" s="203">
        <f t="shared" si="0"/>
        <v>2.1</v>
      </c>
      <c r="J10" s="204">
        <f t="shared" si="1"/>
        <v>2.1</v>
      </c>
      <c r="K10" s="203">
        <f t="shared" si="2"/>
        <v>0</v>
      </c>
      <c r="L10" s="199">
        <f t="shared" si="3"/>
        <v>0</v>
      </c>
      <c r="M10" s="58">
        <f t="shared" si="4"/>
        <v>0</v>
      </c>
      <c r="N10" s="56"/>
    </row>
    <row r="11" spans="1:14" s="54" customFormat="1" ht="24" customHeight="1" x14ac:dyDescent="0.2">
      <c r="A11" s="192" t="s">
        <v>72</v>
      </c>
      <c r="B11" s="174" t="s">
        <v>73</v>
      </c>
      <c r="C11" s="175" t="s">
        <v>74</v>
      </c>
      <c r="D11" s="200">
        <v>0</v>
      </c>
      <c r="E11" s="201">
        <v>0</v>
      </c>
      <c r="F11" s="206">
        <v>-13.6</v>
      </c>
      <c r="G11" s="201">
        <v>0</v>
      </c>
      <c r="H11" s="206">
        <v>6</v>
      </c>
      <c r="I11" s="203">
        <f t="shared" si="0"/>
        <v>0</v>
      </c>
      <c r="J11" s="204">
        <f t="shared" si="1"/>
        <v>-7.6</v>
      </c>
      <c r="K11" s="203">
        <f t="shared" si="2"/>
        <v>-7.6</v>
      </c>
      <c r="L11" s="207">
        <f t="shared" si="3"/>
        <v>0</v>
      </c>
      <c r="M11" s="58">
        <f t="shared" si="4"/>
        <v>0</v>
      </c>
      <c r="N11" s="59">
        <f t="shared" ref="N11:N27" si="5">+L11</f>
        <v>0</v>
      </c>
    </row>
    <row r="12" spans="1:14" s="54" customFormat="1" ht="24" hidden="1" customHeight="1" x14ac:dyDescent="0.2">
      <c r="A12" s="192"/>
      <c r="B12" s="174"/>
      <c r="C12" s="175"/>
      <c r="D12" s="200"/>
      <c r="E12" s="201"/>
      <c r="F12" s="206"/>
      <c r="G12" s="201"/>
      <c r="H12" s="206"/>
      <c r="I12" s="203">
        <f t="shared" si="0"/>
        <v>0</v>
      </c>
      <c r="J12" s="204">
        <f t="shared" si="1"/>
        <v>0</v>
      </c>
      <c r="K12" s="203">
        <f t="shared" si="2"/>
        <v>0</v>
      </c>
      <c r="L12" s="207">
        <f t="shared" si="3"/>
        <v>0</v>
      </c>
      <c r="M12" s="58">
        <f t="shared" si="4"/>
        <v>0</v>
      </c>
      <c r="N12" s="59">
        <f t="shared" si="5"/>
        <v>0</v>
      </c>
    </row>
    <row r="13" spans="1:14" s="54" customFormat="1" ht="24" hidden="1" customHeight="1" x14ac:dyDescent="0.2">
      <c r="A13" s="192"/>
      <c r="B13" s="174"/>
      <c r="C13" s="175"/>
      <c r="D13" s="200"/>
      <c r="E13" s="201"/>
      <c r="F13" s="206"/>
      <c r="G13" s="201"/>
      <c r="H13" s="206"/>
      <c r="I13" s="203">
        <f t="shared" si="0"/>
        <v>0</v>
      </c>
      <c r="J13" s="204">
        <f t="shared" si="1"/>
        <v>0</v>
      </c>
      <c r="K13" s="203">
        <f t="shared" si="2"/>
        <v>0</v>
      </c>
      <c r="L13" s="207">
        <f t="shared" si="3"/>
        <v>0</v>
      </c>
      <c r="M13" s="58">
        <f t="shared" si="4"/>
        <v>0</v>
      </c>
      <c r="N13" s="59">
        <f t="shared" si="5"/>
        <v>0</v>
      </c>
    </row>
    <row r="14" spans="1:14" s="54" customFormat="1" ht="24" hidden="1" customHeight="1" x14ac:dyDescent="0.2">
      <c r="A14" s="192"/>
      <c r="B14" s="174"/>
      <c r="C14" s="175"/>
      <c r="D14" s="200"/>
      <c r="E14" s="201"/>
      <c r="F14" s="206"/>
      <c r="G14" s="201"/>
      <c r="H14" s="206"/>
      <c r="I14" s="203">
        <f t="shared" si="0"/>
        <v>0</v>
      </c>
      <c r="J14" s="204">
        <f t="shared" si="1"/>
        <v>0</v>
      </c>
      <c r="K14" s="203">
        <f t="shared" si="2"/>
        <v>0</v>
      </c>
      <c r="L14" s="207">
        <f t="shared" si="3"/>
        <v>0</v>
      </c>
      <c r="M14" s="58">
        <f t="shared" si="4"/>
        <v>0</v>
      </c>
      <c r="N14" s="59">
        <f t="shared" si="5"/>
        <v>0</v>
      </c>
    </row>
    <row r="15" spans="1:14" s="54" customFormat="1" ht="24" hidden="1" customHeight="1" x14ac:dyDescent="0.2">
      <c r="A15" s="192"/>
      <c r="B15" s="174"/>
      <c r="C15" s="175"/>
      <c r="D15" s="200"/>
      <c r="E15" s="201"/>
      <c r="F15" s="206"/>
      <c r="G15" s="201"/>
      <c r="H15" s="206"/>
      <c r="I15" s="203">
        <f t="shared" si="0"/>
        <v>0</v>
      </c>
      <c r="J15" s="204">
        <f t="shared" si="1"/>
        <v>0</v>
      </c>
      <c r="K15" s="203">
        <f t="shared" si="2"/>
        <v>0</v>
      </c>
      <c r="L15" s="207">
        <f t="shared" si="3"/>
        <v>0</v>
      </c>
      <c r="M15" s="58">
        <f t="shared" si="4"/>
        <v>0</v>
      </c>
      <c r="N15" s="59">
        <f t="shared" si="5"/>
        <v>0</v>
      </c>
    </row>
    <row r="16" spans="1:14" s="54" customFormat="1" ht="24" hidden="1" customHeight="1" x14ac:dyDescent="0.2">
      <c r="A16" s="192"/>
      <c r="B16" s="174"/>
      <c r="C16" s="175"/>
      <c r="D16" s="200"/>
      <c r="E16" s="201"/>
      <c r="F16" s="206"/>
      <c r="G16" s="201"/>
      <c r="H16" s="206"/>
      <c r="I16" s="203">
        <f t="shared" si="0"/>
        <v>0</v>
      </c>
      <c r="J16" s="204">
        <f t="shared" si="1"/>
        <v>0</v>
      </c>
      <c r="K16" s="203">
        <f t="shared" si="2"/>
        <v>0</v>
      </c>
      <c r="L16" s="207">
        <f t="shared" si="3"/>
        <v>0</v>
      </c>
      <c r="M16" s="58">
        <f t="shared" si="4"/>
        <v>0</v>
      </c>
      <c r="N16" s="59">
        <f t="shared" si="5"/>
        <v>0</v>
      </c>
    </row>
    <row r="17" spans="1:15" s="54" customFormat="1" hidden="1" x14ac:dyDescent="0.2">
      <c r="A17" s="192"/>
      <c r="B17" s="174"/>
      <c r="C17" s="175"/>
      <c r="D17" s="200"/>
      <c r="E17" s="201"/>
      <c r="F17" s="206"/>
      <c r="G17" s="201"/>
      <c r="H17" s="206"/>
      <c r="I17" s="203">
        <f t="shared" si="0"/>
        <v>0</v>
      </c>
      <c r="J17" s="204">
        <f t="shared" si="1"/>
        <v>0</v>
      </c>
      <c r="K17" s="203">
        <f t="shared" si="2"/>
        <v>0</v>
      </c>
      <c r="L17" s="207">
        <f t="shared" si="3"/>
        <v>0</v>
      </c>
      <c r="M17" s="58">
        <f t="shared" si="4"/>
        <v>0</v>
      </c>
      <c r="N17" s="59">
        <f t="shared" si="5"/>
        <v>0</v>
      </c>
      <c r="O17" s="208"/>
    </row>
    <row r="18" spans="1:15" s="54" customFormat="1" ht="24" hidden="1" customHeight="1" x14ac:dyDescent="0.2">
      <c r="A18" s="192"/>
      <c r="B18" s="174"/>
      <c r="C18" s="175"/>
      <c r="D18" s="200"/>
      <c r="E18" s="201"/>
      <c r="F18" s="206"/>
      <c r="G18" s="201"/>
      <c r="H18" s="206"/>
      <c r="I18" s="203">
        <f t="shared" si="0"/>
        <v>0</v>
      </c>
      <c r="J18" s="204">
        <f t="shared" si="1"/>
        <v>0</v>
      </c>
      <c r="K18" s="203">
        <f t="shared" si="2"/>
        <v>0</v>
      </c>
      <c r="L18" s="207">
        <f t="shared" si="3"/>
        <v>0</v>
      </c>
      <c r="M18" s="58">
        <f t="shared" si="4"/>
        <v>0</v>
      </c>
      <c r="N18" s="59">
        <f t="shared" si="5"/>
        <v>0</v>
      </c>
      <c r="O18" s="208"/>
    </row>
    <row r="19" spans="1:15" s="54" customFormat="1" ht="24" hidden="1" customHeight="1" x14ac:dyDescent="0.2">
      <c r="A19" s="192"/>
      <c r="B19" s="174"/>
      <c r="C19" s="175"/>
      <c r="D19" s="200"/>
      <c r="E19" s="201"/>
      <c r="F19" s="206"/>
      <c r="G19" s="201"/>
      <c r="H19" s="206"/>
      <c r="I19" s="203">
        <f t="shared" si="0"/>
        <v>0</v>
      </c>
      <c r="J19" s="204">
        <f t="shared" si="1"/>
        <v>0</v>
      </c>
      <c r="K19" s="203">
        <f t="shared" si="2"/>
        <v>0</v>
      </c>
      <c r="L19" s="207">
        <f t="shared" si="3"/>
        <v>0</v>
      </c>
      <c r="M19" s="58">
        <f t="shared" si="4"/>
        <v>0</v>
      </c>
      <c r="N19" s="59">
        <f t="shared" si="5"/>
        <v>0</v>
      </c>
      <c r="O19" s="208"/>
    </row>
    <row r="20" spans="1:15" s="54" customFormat="1" ht="24" hidden="1" customHeight="1" x14ac:dyDescent="0.2">
      <c r="A20" s="192"/>
      <c r="B20" s="174"/>
      <c r="C20" s="175"/>
      <c r="D20" s="200"/>
      <c r="E20" s="201"/>
      <c r="F20" s="206"/>
      <c r="G20" s="201"/>
      <c r="H20" s="206"/>
      <c r="I20" s="203">
        <f t="shared" si="0"/>
        <v>0</v>
      </c>
      <c r="J20" s="204">
        <f t="shared" si="1"/>
        <v>0</v>
      </c>
      <c r="K20" s="203">
        <f t="shared" si="2"/>
        <v>0</v>
      </c>
      <c r="L20" s="207">
        <f t="shared" si="3"/>
        <v>0</v>
      </c>
      <c r="M20" s="58">
        <f t="shared" si="4"/>
        <v>0</v>
      </c>
      <c r="N20" s="59">
        <f t="shared" si="5"/>
        <v>0</v>
      </c>
      <c r="O20" s="208"/>
    </row>
    <row r="21" spans="1:15" s="54" customFormat="1" ht="24" hidden="1" customHeight="1" x14ac:dyDescent="0.2">
      <c r="A21" s="192"/>
      <c r="B21" s="174"/>
      <c r="C21" s="175"/>
      <c r="D21" s="200"/>
      <c r="E21" s="201"/>
      <c r="F21" s="206"/>
      <c r="G21" s="201"/>
      <c r="H21" s="206"/>
      <c r="I21" s="203">
        <f t="shared" si="0"/>
        <v>0</v>
      </c>
      <c r="J21" s="204">
        <f t="shared" si="1"/>
        <v>0</v>
      </c>
      <c r="K21" s="203">
        <f t="shared" si="2"/>
        <v>0</v>
      </c>
      <c r="L21" s="207">
        <f t="shared" si="3"/>
        <v>0</v>
      </c>
      <c r="M21" s="58">
        <f t="shared" si="4"/>
        <v>0</v>
      </c>
      <c r="N21" s="59">
        <f t="shared" si="5"/>
        <v>0</v>
      </c>
      <c r="O21" s="208"/>
    </row>
    <row r="22" spans="1:15" s="54" customFormat="1" ht="24" hidden="1" customHeight="1" x14ac:dyDescent="0.2">
      <c r="A22" s="192"/>
      <c r="B22" s="174"/>
      <c r="C22" s="175"/>
      <c r="D22" s="200"/>
      <c r="E22" s="201"/>
      <c r="F22" s="206"/>
      <c r="G22" s="201"/>
      <c r="H22" s="206"/>
      <c r="I22" s="203">
        <f t="shared" si="0"/>
        <v>0</v>
      </c>
      <c r="J22" s="204">
        <f t="shared" si="1"/>
        <v>0</v>
      </c>
      <c r="K22" s="203">
        <f t="shared" si="2"/>
        <v>0</v>
      </c>
      <c r="L22" s="207">
        <f t="shared" si="3"/>
        <v>0</v>
      </c>
      <c r="M22" s="58">
        <f t="shared" si="4"/>
        <v>0</v>
      </c>
      <c r="N22" s="59">
        <f t="shared" si="5"/>
        <v>0</v>
      </c>
      <c r="O22" s="208"/>
    </row>
    <row r="23" spans="1:15" s="54" customFormat="1" ht="24" customHeight="1" thickBot="1" x14ac:dyDescent="0.25">
      <c r="A23" s="192"/>
      <c r="B23" s="174"/>
      <c r="C23" s="175"/>
      <c r="D23" s="200"/>
      <c r="E23" s="201"/>
      <c r="F23" s="206"/>
      <c r="G23" s="201"/>
      <c r="H23" s="206"/>
      <c r="I23" s="203"/>
      <c r="J23" s="204"/>
      <c r="K23" s="203"/>
      <c r="L23" s="207"/>
      <c r="M23" s="58">
        <f t="shared" si="4"/>
        <v>0</v>
      </c>
      <c r="N23" s="59">
        <f t="shared" si="5"/>
        <v>0</v>
      </c>
      <c r="O23" s="209"/>
    </row>
    <row r="24" spans="1:15" ht="30" customHeight="1" thickTop="1" thickBot="1" x14ac:dyDescent="0.25">
      <c r="A24" s="210"/>
      <c r="B24" s="211"/>
      <c r="C24" s="79" t="s">
        <v>75</v>
      </c>
      <c r="D24" s="80">
        <f t="shared" ref="D24:J24" si="6">SUM(D8:D23)</f>
        <v>469.90000000000003</v>
      </c>
      <c r="E24" s="81">
        <f t="shared" si="6"/>
        <v>469.90000000000003</v>
      </c>
      <c r="F24" s="81">
        <f t="shared" si="6"/>
        <v>427.7</v>
      </c>
      <c r="G24" s="82">
        <f t="shared" si="6"/>
        <v>0</v>
      </c>
      <c r="H24" s="81">
        <f t="shared" si="6"/>
        <v>6</v>
      </c>
      <c r="I24" s="82">
        <f t="shared" si="6"/>
        <v>469.90000000000003</v>
      </c>
      <c r="J24" s="81">
        <f t="shared" si="6"/>
        <v>433.7</v>
      </c>
      <c r="K24" s="82">
        <f t="shared" si="2"/>
        <v>-36.200000000000045</v>
      </c>
      <c r="L24" s="60">
        <f t="shared" si="3"/>
        <v>-7.7037667588848779E-2</v>
      </c>
      <c r="M24" s="61">
        <f t="shared" si="4"/>
        <v>-7.7037667588848779E-2</v>
      </c>
      <c r="N24" s="62">
        <f t="shared" si="5"/>
        <v>-7.7037667588848779E-2</v>
      </c>
      <c r="O24" s="212"/>
    </row>
    <row r="25" spans="1:15" ht="22.5" customHeight="1" thickBot="1" x14ac:dyDescent="0.25">
      <c r="A25" s="190"/>
      <c r="B25" s="190"/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68">
        <f t="shared" si="4"/>
        <v>0</v>
      </c>
      <c r="N25" s="190"/>
      <c r="O25" s="190"/>
    </row>
    <row r="26" spans="1:15" s="54" customFormat="1" ht="33" customHeight="1" x14ac:dyDescent="0.2">
      <c r="A26" s="213"/>
      <c r="B26" s="214"/>
      <c r="C26" s="215" t="s">
        <v>76</v>
      </c>
      <c r="D26" s="216">
        <f>D8</f>
        <v>421</v>
      </c>
      <c r="E26" s="217">
        <f>E8</f>
        <v>421</v>
      </c>
      <c r="F26" s="217">
        <f>F8</f>
        <v>392.4</v>
      </c>
      <c r="G26" s="217">
        <f>G8</f>
        <v>0</v>
      </c>
      <c r="H26" s="218">
        <f>H8</f>
        <v>0</v>
      </c>
      <c r="I26" s="219">
        <f>E26+G26</f>
        <v>421</v>
      </c>
      <c r="J26" s="219">
        <f>F26+H26</f>
        <v>392.4</v>
      </c>
      <c r="K26" s="219">
        <f>+J26-I26</f>
        <v>-28.600000000000023</v>
      </c>
      <c r="L26" s="220">
        <f>IF(I26=0,0,(+K26/I26))</f>
        <v>-6.7933491686460859E-2</v>
      </c>
      <c r="M26" s="52">
        <f t="shared" si="4"/>
        <v>-6.7933491686460859E-2</v>
      </c>
      <c r="N26" s="95">
        <f t="shared" si="5"/>
        <v>-6.7933491686460859E-2</v>
      </c>
      <c r="O26" s="208"/>
    </row>
    <row r="27" spans="1:15" s="54" customFormat="1" ht="28.5" customHeight="1" thickBot="1" x14ac:dyDescent="0.25">
      <c r="A27" s="213"/>
      <c r="B27" s="214"/>
      <c r="C27" s="221" t="s">
        <v>77</v>
      </c>
      <c r="D27" s="222">
        <f t="shared" ref="D27:J27" si="7">D26*100/D24</f>
        <v>89.593530538412423</v>
      </c>
      <c r="E27" s="223">
        <f t="shared" si="7"/>
        <v>89.593530538412423</v>
      </c>
      <c r="F27" s="223">
        <f t="shared" si="7"/>
        <v>91.74655132101941</v>
      </c>
      <c r="G27" s="223">
        <v>0</v>
      </c>
      <c r="H27" s="223">
        <f t="shared" si="7"/>
        <v>0</v>
      </c>
      <c r="I27" s="223">
        <f t="shared" si="7"/>
        <v>89.593530538412423</v>
      </c>
      <c r="J27" s="224">
        <f t="shared" si="7"/>
        <v>90.477288448236109</v>
      </c>
      <c r="K27" s="225">
        <f>J27-I27</f>
        <v>0.88375790982368585</v>
      </c>
      <c r="L27" s="226">
        <f>IF(I27=0,0,(+K27/I27))</f>
        <v>9.8640817535902616E-3</v>
      </c>
      <c r="M27" s="98">
        <f t="shared" si="4"/>
        <v>9.8640817535902616E-3</v>
      </c>
      <c r="N27" s="96">
        <f t="shared" si="5"/>
        <v>9.8640817535902616E-3</v>
      </c>
      <c r="O27" s="208"/>
    </row>
    <row r="28" spans="1:15" ht="4.5" customHeight="1" x14ac:dyDescent="0.2">
      <c r="A28" s="190"/>
      <c r="B28" s="190"/>
      <c r="C28" s="97"/>
      <c r="D28" s="66"/>
      <c r="E28" s="66"/>
      <c r="F28" s="66"/>
      <c r="G28" s="66"/>
      <c r="H28" s="66"/>
      <c r="I28" s="66"/>
      <c r="J28" s="66"/>
      <c r="K28" s="66"/>
      <c r="L28" s="67"/>
      <c r="M28" s="68"/>
      <c r="N28" s="68"/>
      <c r="O28" s="190"/>
    </row>
    <row r="29" spans="1:15" ht="5.25" customHeight="1" x14ac:dyDescent="0.2">
      <c r="A29" s="190"/>
      <c r="B29" s="190"/>
      <c r="C29" s="190"/>
      <c r="D29" s="190"/>
      <c r="E29" s="190"/>
      <c r="F29" s="190"/>
      <c r="G29" s="190"/>
      <c r="H29" s="190"/>
      <c r="I29" s="190"/>
      <c r="J29" s="190"/>
      <c r="K29" s="190"/>
      <c r="L29" s="190"/>
      <c r="M29" s="190"/>
      <c r="N29" s="190"/>
      <c r="O29" s="190"/>
    </row>
    <row r="30" spans="1:15" customFormat="1" x14ac:dyDescent="0.2">
      <c r="A30" s="7" t="s">
        <v>78</v>
      </c>
      <c r="C30" s="19"/>
      <c r="D30" s="19"/>
      <c r="E30" s="20"/>
      <c r="F30" s="20"/>
      <c r="G30" s="20"/>
      <c r="H30" s="20"/>
      <c r="I30" s="20"/>
      <c r="J30" s="32"/>
      <c r="K30" s="32"/>
      <c r="L30" s="190"/>
      <c r="M30" s="1"/>
      <c r="N30" s="1"/>
    </row>
    <row r="31" spans="1:15" customFormat="1" x14ac:dyDescent="0.2">
      <c r="A31" s="227"/>
      <c r="B31" s="4"/>
      <c r="C31" s="4"/>
      <c r="D31" s="4"/>
      <c r="F31" s="4"/>
      <c r="G31" s="4"/>
      <c r="H31" s="4"/>
      <c r="K31" s="3"/>
    </row>
    <row r="32" spans="1:15" customFormat="1" ht="16.5" customHeight="1" x14ac:dyDescent="0.2">
      <c r="A32" s="50" t="s">
        <v>79</v>
      </c>
      <c r="B32" s="4"/>
      <c r="C32" s="4"/>
      <c r="D32" s="4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</row>
    <row r="33" spans="1:15" customFormat="1" ht="24" customHeight="1" x14ac:dyDescent="0.2">
      <c r="A33" s="65" t="s">
        <v>80</v>
      </c>
      <c r="B33" s="190"/>
      <c r="C33" s="4"/>
      <c r="D33" s="4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</row>
    <row r="34" spans="1:15" customFormat="1" ht="25.5" customHeight="1" x14ac:dyDescent="0.2">
      <c r="A34" s="65" t="s">
        <v>81</v>
      </c>
      <c r="B34" s="190"/>
      <c r="C34" s="4"/>
      <c r="D34" s="4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</row>
    <row r="35" spans="1:15" customFormat="1" ht="3.75" customHeight="1" x14ac:dyDescent="0.2">
      <c r="A35" s="7"/>
      <c r="B35" s="1"/>
      <c r="C35" s="3"/>
      <c r="D35" s="3"/>
      <c r="E35" s="32"/>
      <c r="F35" s="32"/>
      <c r="G35" s="32"/>
      <c r="H35" s="32"/>
      <c r="I35" s="32"/>
      <c r="J35" s="32"/>
      <c r="K35" s="32"/>
      <c r="L35" s="190"/>
      <c r="M35" s="1"/>
      <c r="N35" s="1"/>
    </row>
    <row r="36" spans="1:15" customFormat="1" ht="3.75" customHeight="1" x14ac:dyDescent="0.2">
      <c r="A36" s="7"/>
      <c r="B36" s="1"/>
      <c r="C36" s="3"/>
      <c r="D36" s="3"/>
      <c r="E36" s="32"/>
      <c r="F36" s="32"/>
      <c r="G36" s="32"/>
      <c r="H36" s="32"/>
      <c r="I36" s="32"/>
      <c r="J36" s="32"/>
      <c r="K36" s="32"/>
      <c r="L36" s="190"/>
      <c r="M36" s="1"/>
      <c r="N36" s="1"/>
    </row>
    <row r="37" spans="1:15" customFormat="1" ht="13.5" customHeight="1" x14ac:dyDescent="0.2">
      <c r="A37" s="9" t="s">
        <v>43</v>
      </c>
      <c r="B37" s="5"/>
      <c r="C37" s="5"/>
      <c r="D37" s="5"/>
      <c r="E37" s="5"/>
      <c r="F37" s="5"/>
      <c r="G37" s="5"/>
      <c r="K37" s="190"/>
    </row>
    <row r="38" spans="1:15" customFormat="1" x14ac:dyDescent="0.2">
      <c r="A38" s="190"/>
    </row>
    <row r="39" spans="1:15" customFormat="1" x14ac:dyDescent="0.2">
      <c r="B39" s="6" t="s">
        <v>44</v>
      </c>
      <c r="C39" s="190"/>
      <c r="D39" s="190"/>
      <c r="E39" s="8" t="s">
        <v>45</v>
      </c>
      <c r="F39" s="190"/>
    </row>
    <row r="40" spans="1:15" customFormat="1" x14ac:dyDescent="0.2">
      <c r="C40" s="190"/>
      <c r="D40" s="190"/>
    </row>
    <row r="41" spans="1:15" customFormat="1" x14ac:dyDescent="0.2">
      <c r="A41" s="190"/>
    </row>
    <row r="42" spans="1:15" customFormat="1" x14ac:dyDescent="0.2">
      <c r="A42" s="190"/>
    </row>
    <row r="43" spans="1:15" customFormat="1" x14ac:dyDescent="0.2">
      <c r="A43" s="190"/>
      <c r="C43" s="190"/>
      <c r="D43" s="190"/>
    </row>
    <row r="44" spans="1:15" customFormat="1" x14ac:dyDescent="0.2">
      <c r="A44" s="190"/>
      <c r="C44" s="190"/>
      <c r="D44" s="190"/>
    </row>
    <row r="45" spans="1:15" customFormat="1" x14ac:dyDescent="0.2">
      <c r="A45" t="s">
        <v>46</v>
      </c>
      <c r="C45" s="190"/>
      <c r="D45" s="190"/>
    </row>
    <row r="46" spans="1:15" customFormat="1" x14ac:dyDescent="0.2">
      <c r="C46" s="190"/>
      <c r="D46" s="190"/>
    </row>
    <row r="47" spans="1:15" x14ac:dyDescent="0.2">
      <c r="A47" s="190"/>
      <c r="B47" s="190"/>
      <c r="C47" t="s">
        <v>46</v>
      </c>
      <c r="D47"/>
      <c r="E47"/>
      <c r="F47"/>
      <c r="G47"/>
      <c r="H47"/>
      <c r="I47"/>
      <c r="J47" s="190"/>
      <c r="K47" s="190"/>
      <c r="L47" s="190"/>
      <c r="M47" s="190"/>
      <c r="N47" s="190"/>
      <c r="O47" s="190"/>
    </row>
    <row r="52" spans="3:9" x14ac:dyDescent="0.2">
      <c r="C52" s="74"/>
      <c r="D52" s="75"/>
      <c r="E52" s="75"/>
      <c r="F52" s="76"/>
      <c r="G52" s="77"/>
      <c r="H52" s="75"/>
      <c r="I52" s="75"/>
    </row>
    <row r="53" spans="3:9" x14ac:dyDescent="0.2">
      <c r="C53" s="74"/>
      <c r="D53" s="75"/>
      <c r="E53" s="6"/>
      <c r="F53" s="76"/>
      <c r="G53" s="77"/>
      <c r="H53" s="75"/>
      <c r="I53" s="75"/>
    </row>
    <row r="54" spans="3:9" x14ac:dyDescent="0.2">
      <c r="C54" s="228"/>
      <c r="D54" s="75"/>
      <c r="E54" s="75"/>
      <c r="F54" s="76"/>
      <c r="G54" s="75"/>
      <c r="H54" s="75"/>
      <c r="I54" s="75"/>
    </row>
    <row r="55" spans="3:9" x14ac:dyDescent="0.2">
      <c r="C55" s="228"/>
      <c r="D55"/>
      <c r="E55" s="190"/>
      <c r="F55" s="229"/>
      <c r="G55" s="230"/>
      <c r="H55" s="190"/>
      <c r="I55" s="190"/>
    </row>
  </sheetData>
  <sheetProtection insertRows="0" deleteRows="0" selectLockedCells="1"/>
  <mergeCells count="17">
    <mergeCell ref="N6:N7"/>
    <mergeCell ref="F6:F7"/>
    <mergeCell ref="G5:H5"/>
    <mergeCell ref="E5:F5"/>
    <mergeCell ref="I5:J5"/>
    <mergeCell ref="G6:G7"/>
    <mergeCell ref="L6:L7"/>
    <mergeCell ref="K6:K7"/>
    <mergeCell ref="J6:J7"/>
    <mergeCell ref="I6:I7"/>
    <mergeCell ref="H6:H7"/>
    <mergeCell ref="E6:E7"/>
    <mergeCell ref="D5:D7"/>
    <mergeCell ref="A5:A7"/>
    <mergeCell ref="M6:M7"/>
    <mergeCell ref="C5:C7"/>
    <mergeCell ref="B5:B7"/>
  </mergeCells>
  <phoneticPr fontId="14" type="noConversion"/>
  <conditionalFormatting sqref="M8:M27">
    <cfRule type="cellIs" dxfId="22" priority="7" stopIfTrue="1" operator="lessThanOrEqual">
      <formula>-0.101</formula>
    </cfRule>
    <cfRule type="cellIs" dxfId="21" priority="8" stopIfTrue="1" operator="between">
      <formula>-0.051</formula>
      <formula>-0.1</formula>
    </cfRule>
    <cfRule type="cellIs" dxfId="20" priority="9" stopIfTrue="1" operator="between">
      <formula>-0.00000000001</formula>
      <formula>-0.05</formula>
    </cfRule>
  </conditionalFormatting>
  <conditionalFormatting sqref="M28">
    <cfRule type="cellIs" dxfId="19" priority="1" stopIfTrue="1" operator="lessThanOrEqual">
      <formula>-0.101</formula>
    </cfRule>
    <cfRule type="cellIs" dxfId="18" priority="2" stopIfTrue="1" operator="between">
      <formula>-0.051</formula>
      <formula>-0.1</formula>
    </cfRule>
    <cfRule type="cellIs" dxfId="17" priority="3" stopIfTrue="1" operator="between">
      <formula>-0.00000000001</formula>
      <formula>-0.05</formula>
    </cfRule>
  </conditionalFormatting>
  <conditionalFormatting sqref="N8:N27">
    <cfRule type="cellIs" dxfId="16" priority="10" stopIfTrue="1" operator="greaterThanOrEqual">
      <formula>0.101</formula>
    </cfRule>
    <cfRule type="cellIs" dxfId="15" priority="11" stopIfTrue="1" operator="between">
      <formula>0.051</formula>
      <formula>0.1</formula>
    </cfRule>
    <cfRule type="cellIs" dxfId="14" priority="12" stopIfTrue="1" operator="between">
      <formula>0.000000001</formula>
      <formula>0.05</formula>
    </cfRule>
  </conditionalFormatting>
  <conditionalFormatting sqref="N28">
    <cfRule type="cellIs" dxfId="13" priority="4" stopIfTrue="1" operator="greaterThanOrEqual">
      <formula>0.101</formula>
    </cfRule>
    <cfRule type="cellIs" dxfId="12" priority="5" stopIfTrue="1" operator="between">
      <formula>0.051</formula>
      <formula>0.1</formula>
    </cfRule>
    <cfRule type="cellIs" dxfId="11" priority="6" stopIfTrue="1" operator="between">
      <formula>0.000000001</formula>
      <formula>0.05</formula>
    </cfRule>
  </conditionalFormatting>
  <printOptions horizontalCentered="1" verticalCentered="1"/>
  <pageMargins left="0.25" right="0.19685039370078741" top="0.27" bottom="0.21" header="0.15748031496062992" footer="0.11811023622047245"/>
  <pageSetup scale="58" fitToHeight="4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6B21F-F6D6-4D6C-836E-59E06494D5D0}">
  <dimension ref="A1:BX32"/>
  <sheetViews>
    <sheetView showGridLines="0" zoomScale="90" zoomScaleNormal="90" workbookViewId="0">
      <selection activeCell="D14" sqref="D14"/>
    </sheetView>
  </sheetViews>
  <sheetFormatPr baseColWidth="10" defaultColWidth="8.85546875" defaultRowHeight="12.75" x14ac:dyDescent="0.2"/>
  <cols>
    <col min="1" max="1" width="32.28515625" style="124" customWidth="1"/>
    <col min="2" max="2" width="16" style="151" customWidth="1"/>
    <col min="3" max="3" width="18.7109375" style="124" customWidth="1"/>
    <col min="4" max="4" width="23" style="124" customWidth="1"/>
    <col min="5" max="6" width="17.7109375" style="151" customWidth="1"/>
    <col min="7" max="8" width="17.7109375" style="124" customWidth="1"/>
    <col min="9" max="9" width="18" style="124" customWidth="1"/>
    <col min="10" max="10" width="14.42578125" style="124" customWidth="1"/>
    <col min="11" max="11" width="0.140625" style="124" customWidth="1"/>
    <col min="12" max="12" width="8.85546875" style="124" hidden="1" customWidth="1"/>
    <col min="13" max="16384" width="8.85546875" style="124"/>
  </cols>
  <sheetData>
    <row r="1" spans="1:76" ht="3" customHeight="1" x14ac:dyDescent="0.2">
      <c r="A1" s="288"/>
      <c r="B1" s="288"/>
      <c r="C1" s="288"/>
      <c r="D1" s="288"/>
      <c r="E1" s="288"/>
      <c r="F1" s="288"/>
      <c r="G1" s="288"/>
      <c r="H1" s="288"/>
      <c r="I1" s="288"/>
      <c r="J1" s="288"/>
    </row>
    <row r="2" spans="1:76" ht="20.25" customHeight="1" x14ac:dyDescent="0.2">
      <c r="A2" s="289" t="s">
        <v>82</v>
      </c>
      <c r="B2" s="290"/>
      <c r="C2" s="290"/>
      <c r="D2" s="290"/>
      <c r="E2" s="290"/>
      <c r="F2" s="290"/>
      <c r="G2" s="290"/>
      <c r="H2" s="290"/>
      <c r="I2" s="290"/>
      <c r="J2" s="290"/>
    </row>
    <row r="3" spans="1:76" ht="20.25" customHeight="1" x14ac:dyDescent="0.2">
      <c r="A3" s="291" t="s">
        <v>83</v>
      </c>
      <c r="B3" s="291"/>
      <c r="C3" s="291"/>
      <c r="D3" s="291"/>
      <c r="E3" s="291"/>
      <c r="F3" s="291"/>
      <c r="G3" s="291"/>
      <c r="H3" s="291"/>
      <c r="I3" s="291"/>
      <c r="J3" s="291"/>
    </row>
    <row r="4" spans="1:76" s="125" customFormat="1" ht="24.75" customHeight="1" x14ac:dyDescent="0.25">
      <c r="A4" s="292" t="s">
        <v>84</v>
      </c>
      <c r="B4" s="292"/>
      <c r="C4" s="292"/>
      <c r="D4" s="292"/>
      <c r="E4" s="292"/>
      <c r="F4" s="292"/>
      <c r="G4" s="292"/>
      <c r="H4" s="292"/>
      <c r="I4" s="292"/>
      <c r="J4" s="292"/>
    </row>
    <row r="5" spans="1:76" ht="15.75" customHeight="1" x14ac:dyDescent="0.2">
      <c r="A5" s="293"/>
      <c r="B5" s="293"/>
      <c r="C5" s="293"/>
      <c r="D5" s="293"/>
      <c r="E5" s="293"/>
      <c r="F5" s="293"/>
      <c r="G5" s="293"/>
      <c r="H5" s="293"/>
      <c r="I5" s="293"/>
      <c r="J5" s="293"/>
    </row>
    <row r="6" spans="1:76" ht="9" customHeight="1" thickBot="1" x14ac:dyDescent="0.25">
      <c r="A6" s="126"/>
      <c r="B6" s="126"/>
      <c r="C6" s="126"/>
      <c r="D6" s="126"/>
      <c r="E6" s="126"/>
      <c r="F6" s="126"/>
      <c r="G6" s="126"/>
      <c r="H6" s="126"/>
      <c r="I6" s="126"/>
      <c r="J6" s="126"/>
    </row>
    <row r="7" spans="1:76" x14ac:dyDescent="0.2">
      <c r="A7" s="273" t="s">
        <v>85</v>
      </c>
      <c r="B7" s="275" t="s">
        <v>86</v>
      </c>
      <c r="C7" s="276"/>
      <c r="D7" s="277"/>
      <c r="E7" s="281" t="s">
        <v>87</v>
      </c>
      <c r="F7" s="282" t="s">
        <v>88</v>
      </c>
      <c r="G7" s="276"/>
      <c r="H7" s="276"/>
      <c r="I7" s="277"/>
      <c r="J7" s="286" t="s">
        <v>59</v>
      </c>
    </row>
    <row r="8" spans="1:76" x14ac:dyDescent="0.2">
      <c r="A8" s="274"/>
      <c r="B8" s="278"/>
      <c r="C8" s="279"/>
      <c r="D8" s="280"/>
      <c r="E8" s="262"/>
      <c r="F8" s="283"/>
      <c r="G8" s="284"/>
      <c r="H8" s="284"/>
      <c r="I8" s="285"/>
      <c r="J8" s="287"/>
    </row>
    <row r="9" spans="1:76" ht="0.75" customHeight="1" x14ac:dyDescent="0.25">
      <c r="A9" s="274"/>
      <c r="B9" s="278"/>
      <c r="C9" s="279"/>
      <c r="D9" s="280"/>
      <c r="E9" s="262"/>
      <c r="F9" s="261" t="s">
        <v>89</v>
      </c>
      <c r="G9" s="264" t="s">
        <v>90</v>
      </c>
      <c r="H9" s="265"/>
      <c r="I9" s="261" t="s">
        <v>91</v>
      </c>
      <c r="J9" s="287"/>
    </row>
    <row r="10" spans="1:76" ht="22.5" customHeight="1" x14ac:dyDescent="0.2">
      <c r="A10" s="274"/>
      <c r="B10" s="261" t="s">
        <v>92</v>
      </c>
      <c r="C10" s="269" t="s">
        <v>93</v>
      </c>
      <c r="D10" s="269" t="s">
        <v>94</v>
      </c>
      <c r="E10" s="262"/>
      <c r="F10" s="262"/>
      <c r="G10" s="271" t="s">
        <v>95</v>
      </c>
      <c r="H10" s="272"/>
      <c r="I10" s="266"/>
      <c r="J10" s="287"/>
    </row>
    <row r="11" spans="1:76" s="129" customFormat="1" ht="15.75" customHeight="1" x14ac:dyDescent="0.2">
      <c r="A11" s="274"/>
      <c r="B11" s="268"/>
      <c r="C11" s="270"/>
      <c r="D11" s="270"/>
      <c r="E11" s="262"/>
      <c r="F11" s="263"/>
      <c r="G11" s="127" t="s">
        <v>96</v>
      </c>
      <c r="H11" s="128" t="s">
        <v>97</v>
      </c>
      <c r="I11" s="267"/>
      <c r="J11" s="287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  <c r="BM11" s="124"/>
      <c r="BN11" s="124"/>
      <c r="BO11" s="124"/>
      <c r="BP11" s="124"/>
      <c r="BQ11" s="124"/>
      <c r="BR11" s="124"/>
      <c r="BS11" s="124"/>
      <c r="BT11" s="124"/>
      <c r="BU11" s="124"/>
      <c r="BV11" s="124"/>
      <c r="BW11" s="124"/>
      <c r="BX11" s="124"/>
    </row>
    <row r="12" spans="1:76" s="138" customFormat="1" ht="108.75" customHeight="1" x14ac:dyDescent="0.2">
      <c r="A12" s="130" t="s">
        <v>65</v>
      </c>
      <c r="B12" s="131" t="s">
        <v>98</v>
      </c>
      <c r="C12" s="132" t="s">
        <v>99</v>
      </c>
      <c r="D12" s="133" t="s">
        <v>100</v>
      </c>
      <c r="E12" s="134" t="s">
        <v>101</v>
      </c>
      <c r="F12" s="134" t="s">
        <v>102</v>
      </c>
      <c r="G12" s="135">
        <v>2.0118343195266273</v>
      </c>
      <c r="H12" s="135">
        <v>2.5555555555555554</v>
      </c>
      <c r="I12" s="136">
        <f t="shared" ref="I12:I22" si="0">IF(G12=0,0,(H12/G12))</f>
        <v>1.2702614379084967</v>
      </c>
      <c r="J12" s="137">
        <f t="shared" ref="J12:J22" si="1">+I12</f>
        <v>1.2702614379084967</v>
      </c>
    </row>
    <row r="13" spans="1:76" s="138" customFormat="1" ht="139.5" customHeight="1" x14ac:dyDescent="0.2">
      <c r="A13" s="130" t="s">
        <v>65</v>
      </c>
      <c r="B13" s="131" t="s">
        <v>98</v>
      </c>
      <c r="C13" s="139" t="s">
        <v>103</v>
      </c>
      <c r="D13" s="139" t="s">
        <v>104</v>
      </c>
      <c r="E13" s="134" t="s">
        <v>105</v>
      </c>
      <c r="F13" s="134" t="s">
        <v>102</v>
      </c>
      <c r="G13" s="140">
        <v>30.263157894736842</v>
      </c>
      <c r="H13" s="140">
        <v>57.499999999999993</v>
      </c>
      <c r="I13" s="136">
        <f t="shared" si="0"/>
        <v>1.8999999999999997</v>
      </c>
      <c r="J13" s="137">
        <f t="shared" si="1"/>
        <v>1.8999999999999997</v>
      </c>
    </row>
    <row r="14" spans="1:76" s="138" customFormat="1" ht="211.5" customHeight="1" x14ac:dyDescent="0.2">
      <c r="A14" s="130" t="s">
        <v>65</v>
      </c>
      <c r="B14" s="131" t="s">
        <v>98</v>
      </c>
      <c r="C14" s="139" t="s">
        <v>106</v>
      </c>
      <c r="D14" s="139" t="s">
        <v>107</v>
      </c>
      <c r="E14" s="134" t="s">
        <v>101</v>
      </c>
      <c r="F14" s="134" t="s">
        <v>102</v>
      </c>
      <c r="G14" s="140">
        <v>1</v>
      </c>
      <c r="H14" s="140">
        <v>1</v>
      </c>
      <c r="I14" s="136">
        <f t="shared" si="0"/>
        <v>1</v>
      </c>
      <c r="J14" s="137">
        <f t="shared" si="1"/>
        <v>1</v>
      </c>
    </row>
    <row r="15" spans="1:76" s="138" customFormat="1" ht="231.75" customHeight="1" x14ac:dyDescent="0.2">
      <c r="A15" s="130" t="s">
        <v>65</v>
      </c>
      <c r="B15" s="131" t="s">
        <v>98</v>
      </c>
      <c r="C15" s="139" t="s">
        <v>108</v>
      </c>
      <c r="D15" s="139" t="s">
        <v>109</v>
      </c>
      <c r="E15" s="134" t="s">
        <v>110</v>
      </c>
      <c r="F15" s="134" t="s">
        <v>102</v>
      </c>
      <c r="G15" s="140">
        <v>-14.28571428571429</v>
      </c>
      <c r="H15" s="140">
        <v>-7.1428571428571397</v>
      </c>
      <c r="I15" s="136">
        <f>(100+(H15))/(100+(G15))</f>
        <v>1.0833333333333335</v>
      </c>
      <c r="J15" s="137">
        <f t="shared" si="1"/>
        <v>1.0833333333333335</v>
      </c>
    </row>
    <row r="16" spans="1:76" s="138" customFormat="1" ht="114" customHeight="1" x14ac:dyDescent="0.2">
      <c r="A16" s="130" t="s">
        <v>65</v>
      </c>
      <c r="B16" s="131" t="s">
        <v>98</v>
      </c>
      <c r="C16" s="139" t="s">
        <v>111</v>
      </c>
      <c r="D16" s="139" t="s">
        <v>112</v>
      </c>
      <c r="E16" s="134" t="s">
        <v>110</v>
      </c>
      <c r="F16" s="134" t="s">
        <v>102</v>
      </c>
      <c r="G16" s="140">
        <v>-14.040114613180521</v>
      </c>
      <c r="H16" s="140">
        <v>-2.5787965616045794</v>
      </c>
      <c r="I16" s="136">
        <f>(100+(H16))/(100+(G16))</f>
        <v>1.1333333333333335</v>
      </c>
      <c r="J16" s="137">
        <f t="shared" si="1"/>
        <v>1.1333333333333335</v>
      </c>
    </row>
    <row r="17" spans="1:11" s="138" customFormat="1" ht="112.5" customHeight="1" x14ac:dyDescent="0.2">
      <c r="A17" s="130" t="s">
        <v>65</v>
      </c>
      <c r="B17" s="131" t="s">
        <v>113</v>
      </c>
      <c r="C17" s="132" t="s">
        <v>114</v>
      </c>
      <c r="D17" s="139" t="s">
        <v>115</v>
      </c>
      <c r="E17" s="134" t="s">
        <v>116</v>
      </c>
      <c r="F17" s="134" t="s">
        <v>102</v>
      </c>
      <c r="G17" s="140">
        <v>51.666666666666671</v>
      </c>
      <c r="H17" s="140">
        <v>48.333333333333336</v>
      </c>
      <c r="I17" s="136">
        <f t="shared" si="0"/>
        <v>0.93548387096774188</v>
      </c>
      <c r="J17" s="137">
        <f t="shared" si="1"/>
        <v>0.93548387096774188</v>
      </c>
    </row>
    <row r="18" spans="1:11" s="138" customFormat="1" ht="114.75" customHeight="1" x14ac:dyDescent="0.2">
      <c r="A18" s="130" t="s">
        <v>65</v>
      </c>
      <c r="B18" s="131" t="s">
        <v>113</v>
      </c>
      <c r="C18" s="132" t="s">
        <v>117</v>
      </c>
      <c r="D18" s="139" t="s">
        <v>118</v>
      </c>
      <c r="E18" s="134" t="s">
        <v>105</v>
      </c>
      <c r="F18" s="134" t="s">
        <v>102</v>
      </c>
      <c r="G18" s="140">
        <v>30.263157894736842</v>
      </c>
      <c r="H18" s="140">
        <v>40</v>
      </c>
      <c r="I18" s="136">
        <f t="shared" si="0"/>
        <v>1.3217391304347825</v>
      </c>
      <c r="J18" s="137">
        <f t="shared" si="1"/>
        <v>1.3217391304347825</v>
      </c>
    </row>
    <row r="19" spans="1:11" s="138" customFormat="1" ht="126.75" customHeight="1" x14ac:dyDescent="0.2">
      <c r="A19" s="130" t="s">
        <v>65</v>
      </c>
      <c r="B19" s="131" t="s">
        <v>113</v>
      </c>
      <c r="C19" s="132" t="s">
        <v>119</v>
      </c>
      <c r="D19" s="139" t="s">
        <v>120</v>
      </c>
      <c r="E19" s="134" t="s">
        <v>101</v>
      </c>
      <c r="F19" s="134" t="s">
        <v>102</v>
      </c>
      <c r="G19" s="140">
        <v>5.6000000000000008E-2</v>
      </c>
      <c r="H19" s="140">
        <v>6.0374287729999768E-2</v>
      </c>
      <c r="I19" s="136">
        <f t="shared" si="0"/>
        <v>1.0781122808928529</v>
      </c>
      <c r="J19" s="137">
        <f t="shared" si="1"/>
        <v>1.0781122808928529</v>
      </c>
    </row>
    <row r="20" spans="1:11" s="138" customFormat="1" ht="85.5" customHeight="1" x14ac:dyDescent="0.2">
      <c r="A20" s="130" t="s">
        <v>65</v>
      </c>
      <c r="B20" s="131" t="s">
        <v>113</v>
      </c>
      <c r="C20" s="132" t="s">
        <v>121</v>
      </c>
      <c r="D20" s="139" t="s">
        <v>122</v>
      </c>
      <c r="E20" s="134" t="s">
        <v>110</v>
      </c>
      <c r="F20" s="134" t="s">
        <v>102</v>
      </c>
      <c r="G20" s="140">
        <v>52.173913043478272</v>
      </c>
      <c r="H20" s="140">
        <v>52.173913043478272</v>
      </c>
      <c r="I20" s="136">
        <f>(100+(H20))/(100+(G20))</f>
        <v>1</v>
      </c>
      <c r="J20" s="137">
        <f t="shared" si="1"/>
        <v>1</v>
      </c>
    </row>
    <row r="21" spans="1:11" s="138" customFormat="1" ht="94.5" customHeight="1" x14ac:dyDescent="0.2">
      <c r="A21" s="130" t="s">
        <v>65</v>
      </c>
      <c r="B21" s="131" t="s">
        <v>113</v>
      </c>
      <c r="C21" s="132" t="s">
        <v>123</v>
      </c>
      <c r="D21" s="139" t="s">
        <v>124</v>
      </c>
      <c r="E21" s="134" t="s">
        <v>105</v>
      </c>
      <c r="F21" s="134" t="s">
        <v>102</v>
      </c>
      <c r="G21" s="140">
        <v>16.563146997929607</v>
      </c>
      <c r="H21" s="140">
        <v>16.735537190082646</v>
      </c>
      <c r="I21" s="136">
        <f t="shared" si="0"/>
        <v>1.0104080578512398</v>
      </c>
      <c r="J21" s="137">
        <f t="shared" si="1"/>
        <v>1.0104080578512398</v>
      </c>
    </row>
    <row r="22" spans="1:11" s="138" customFormat="1" ht="95.25" customHeight="1" x14ac:dyDescent="0.2">
      <c r="A22" s="130" t="s">
        <v>65</v>
      </c>
      <c r="B22" s="131" t="s">
        <v>113</v>
      </c>
      <c r="C22" s="132" t="s">
        <v>125</v>
      </c>
      <c r="D22" s="139" t="s">
        <v>126</v>
      </c>
      <c r="E22" s="134" t="s">
        <v>127</v>
      </c>
      <c r="F22" s="134" t="s">
        <v>102</v>
      </c>
      <c r="G22" s="140">
        <v>2.0270270270270272</v>
      </c>
      <c r="H22" s="140">
        <v>2.3050847457627119</v>
      </c>
      <c r="I22" s="136">
        <f t="shared" si="0"/>
        <v>1.1371751412429378</v>
      </c>
      <c r="J22" s="137">
        <f t="shared" si="1"/>
        <v>1.1371751412429378</v>
      </c>
    </row>
    <row r="23" spans="1:11" ht="24.75" customHeight="1" x14ac:dyDescent="0.25">
      <c r="A23" s="141"/>
      <c r="B23" s="142"/>
      <c r="C23" s="143"/>
      <c r="D23" s="144"/>
      <c r="E23" s="145"/>
      <c r="F23" s="145"/>
      <c r="G23" s="146"/>
      <c r="H23" s="146"/>
      <c r="I23" s="146"/>
      <c r="J23" s="146"/>
      <c r="K23" s="147"/>
    </row>
    <row r="24" spans="1:11" ht="24.75" customHeight="1" x14ac:dyDescent="0.25">
      <c r="A24" s="158"/>
      <c r="B24" s="176"/>
      <c r="C24" s="177"/>
      <c r="D24" s="178"/>
      <c r="G24" s="179"/>
      <c r="H24" s="179"/>
      <c r="I24" s="179"/>
      <c r="J24" s="179"/>
    </row>
    <row r="25" spans="1:11" ht="24.75" customHeight="1" x14ac:dyDescent="0.25">
      <c r="A25" s="158"/>
      <c r="B25" s="176"/>
      <c r="C25" s="177"/>
      <c r="D25" s="178"/>
      <c r="G25" s="179"/>
      <c r="H25" s="179"/>
      <c r="I25" s="179"/>
      <c r="J25" s="179"/>
    </row>
    <row r="26" spans="1:11" ht="24.75" customHeight="1" x14ac:dyDescent="0.25">
      <c r="A26" s="158"/>
      <c r="B26" s="176"/>
      <c r="C26" s="177"/>
      <c r="D26" s="178"/>
      <c r="G26" s="179"/>
      <c r="H26" s="179"/>
      <c r="I26" s="179"/>
      <c r="J26" s="179"/>
    </row>
    <row r="27" spans="1:11" s="148" customFormat="1" ht="39.75" customHeight="1" x14ac:dyDescent="0.2">
      <c r="A27" s="256" t="s">
        <v>128</v>
      </c>
      <c r="B27" s="257"/>
      <c r="C27" s="257"/>
      <c r="D27" s="257"/>
      <c r="E27" s="257"/>
      <c r="F27" s="257"/>
      <c r="G27" s="257"/>
      <c r="H27" s="257"/>
      <c r="I27" s="257"/>
      <c r="J27" s="257"/>
    </row>
    <row r="28" spans="1:11" ht="16.5" customHeight="1" x14ac:dyDescent="0.2">
      <c r="A28" s="258" t="s">
        <v>129</v>
      </c>
      <c r="B28" s="258"/>
      <c r="C28" s="258"/>
      <c r="D28" s="259"/>
      <c r="F28" s="260"/>
      <c r="G28" s="260"/>
      <c r="H28" s="260"/>
      <c r="I28" s="260"/>
      <c r="J28" s="260"/>
    </row>
    <row r="29" spans="1:11" ht="7.5" customHeight="1" x14ac:dyDescent="0.2">
      <c r="A29" s="149"/>
      <c r="B29" s="149"/>
      <c r="C29" s="149"/>
      <c r="D29" s="150"/>
    </row>
    <row r="32" spans="1:11" x14ac:dyDescent="0.2">
      <c r="G32" s="152"/>
    </row>
  </sheetData>
  <sheetProtection deleteRows="0" selectLockedCells="1"/>
  <mergeCells count="20">
    <mergeCell ref="A1:J1"/>
    <mergeCell ref="A2:J2"/>
    <mergeCell ref="A3:J3"/>
    <mergeCell ref="A4:J4"/>
    <mergeCell ref="A5:J5"/>
    <mergeCell ref="A27:J27"/>
    <mergeCell ref="A28:D28"/>
    <mergeCell ref="F28:J28"/>
    <mergeCell ref="F9:F11"/>
    <mergeCell ref="G9:H9"/>
    <mergeCell ref="I9:I11"/>
    <mergeCell ref="B10:B11"/>
    <mergeCell ref="C10:C11"/>
    <mergeCell ref="D10:D11"/>
    <mergeCell ref="G10:H10"/>
    <mergeCell ref="A7:A11"/>
    <mergeCell ref="B7:D9"/>
    <mergeCell ref="E7:E11"/>
    <mergeCell ref="F7:I8"/>
    <mergeCell ref="J7:J11"/>
  </mergeCells>
  <conditionalFormatting sqref="J12:J22">
    <cfRule type="cellIs" dxfId="10" priority="1" stopIfTrue="1" operator="between">
      <formula>0.000000000001</formula>
      <formula>0.899999999999</formula>
    </cfRule>
    <cfRule type="cellIs" dxfId="9" priority="2" stopIfTrue="1" operator="between">
      <formula>0.9</formula>
      <formula>0.999</formula>
    </cfRule>
    <cfRule type="cellIs" dxfId="8" priority="3" stopIfTrue="1" operator="greaterThanOrEqual">
      <formula>1</formula>
    </cfRule>
  </conditionalFormatting>
  <printOptions horizontalCentered="1" verticalCentered="1"/>
  <pageMargins left="0.62992125984251968" right="0.19685039370078741" top="0.19685039370078741" bottom="0.19685039370078741" header="0" footer="0.19685039370078741"/>
  <pageSetup scale="60" fitToHeight="1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A7C3E-BE5C-4DEC-8045-AD1DE597B012}">
  <sheetPr>
    <tabColor indexed="50"/>
  </sheetPr>
  <dimension ref="A2:M45"/>
  <sheetViews>
    <sheetView zoomScale="90" zoomScaleNormal="90" workbookViewId="0">
      <selection activeCell="A42" sqref="A42"/>
    </sheetView>
  </sheetViews>
  <sheetFormatPr baseColWidth="10" defaultColWidth="11.42578125" defaultRowHeight="12.75" x14ac:dyDescent="0.2"/>
  <cols>
    <col min="1" max="1" width="6.7109375" style="124" customWidth="1"/>
    <col min="2" max="2" width="12.28515625" style="124" customWidth="1"/>
    <col min="3" max="3" width="11.28515625" style="124" customWidth="1"/>
    <col min="4" max="4" width="79.42578125" style="124" bestFit="1" customWidth="1"/>
    <col min="5" max="5" width="28.28515625" style="124" customWidth="1"/>
    <col min="6" max="6" width="15.42578125" style="124" customWidth="1"/>
    <col min="7" max="7" width="16" style="124" customWidth="1"/>
    <col min="8" max="8" width="14.5703125" style="124" customWidth="1"/>
    <col min="9" max="10" width="12.140625" style="124" customWidth="1"/>
    <col min="11" max="11" width="15.42578125" style="124" customWidth="1"/>
    <col min="12" max="12" width="13" style="124" customWidth="1"/>
    <col min="13" max="13" width="12.85546875" style="124" customWidth="1"/>
    <col min="14" max="16384" width="11.42578125" style="124"/>
  </cols>
  <sheetData>
    <row r="2" spans="2:13" ht="15.75" x14ac:dyDescent="0.25">
      <c r="L2" s="153" t="s">
        <v>130</v>
      </c>
      <c r="M2" s="154"/>
    </row>
    <row r="3" spans="2:13" s="155" customFormat="1" ht="21" customHeight="1" x14ac:dyDescent="0.2">
      <c r="B3" s="300" t="s">
        <v>131</v>
      </c>
      <c r="C3" s="279"/>
      <c r="D3" s="279"/>
      <c r="E3" s="279"/>
      <c r="F3" s="279"/>
      <c r="G3" s="279"/>
      <c r="H3" s="279"/>
      <c r="I3" s="279"/>
      <c r="J3" s="279"/>
      <c r="K3" s="279"/>
      <c r="L3" s="279"/>
    </row>
    <row r="4" spans="2:13" ht="10.5" customHeight="1" x14ac:dyDescent="0.2"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</row>
    <row r="5" spans="2:13" s="150" customFormat="1" ht="37.5" customHeight="1" x14ac:dyDescent="0.2">
      <c r="B5" s="301" t="s">
        <v>132</v>
      </c>
      <c r="C5" s="302"/>
      <c r="D5" s="302"/>
      <c r="E5" s="302"/>
      <c r="F5" s="302"/>
      <c r="G5" s="302"/>
      <c r="H5" s="302"/>
      <c r="I5" s="302"/>
      <c r="J5" s="302"/>
      <c r="K5" s="302"/>
      <c r="L5" s="302"/>
    </row>
    <row r="7" spans="2:13" ht="18.75" x14ac:dyDescent="0.25">
      <c r="B7" s="303" t="s">
        <v>133</v>
      </c>
      <c r="C7" s="279"/>
      <c r="D7" s="279"/>
      <c r="E7" s="279"/>
      <c r="F7" s="279"/>
      <c r="G7" s="279"/>
      <c r="H7" s="279"/>
      <c r="I7" s="279"/>
      <c r="J7" s="279"/>
      <c r="K7" s="279"/>
      <c r="L7" s="279"/>
    </row>
    <row r="8" spans="2:13" ht="7.5" customHeight="1" x14ac:dyDescent="0.2">
      <c r="B8" s="157"/>
      <c r="C8" s="158"/>
      <c r="D8" s="158"/>
      <c r="E8" s="159"/>
      <c r="F8" s="159"/>
      <c r="G8" s="159"/>
      <c r="H8" s="159"/>
      <c r="I8" s="159"/>
    </row>
    <row r="9" spans="2:13" x14ac:dyDescent="0.2">
      <c r="B9" s="304" t="s">
        <v>134</v>
      </c>
      <c r="C9" s="305"/>
      <c r="D9" s="305"/>
      <c r="E9" s="305"/>
      <c r="F9" s="305"/>
      <c r="G9" s="305"/>
      <c r="H9" s="305"/>
      <c r="I9" s="305"/>
      <c r="J9" s="305"/>
      <c r="K9" s="305"/>
      <c r="L9" s="305"/>
    </row>
    <row r="10" spans="2:13" ht="16.5" customHeight="1" x14ac:dyDescent="0.2">
      <c r="B10" s="297" t="s">
        <v>51</v>
      </c>
      <c r="C10" s="297" t="s">
        <v>135</v>
      </c>
      <c r="D10" s="297" t="s">
        <v>136</v>
      </c>
      <c r="E10" s="297" t="s">
        <v>137</v>
      </c>
      <c r="F10" s="297" t="s">
        <v>138</v>
      </c>
      <c r="G10" s="297" t="s">
        <v>95</v>
      </c>
      <c r="H10" s="297"/>
      <c r="I10" s="299" t="s">
        <v>6</v>
      </c>
      <c r="J10" s="299"/>
      <c r="K10" s="299" t="s">
        <v>7</v>
      </c>
      <c r="L10" s="299"/>
    </row>
    <row r="11" spans="2:13" x14ac:dyDescent="0.2">
      <c r="B11" s="297"/>
      <c r="C11" s="297"/>
      <c r="D11" s="297"/>
      <c r="E11" s="297"/>
      <c r="F11" s="297"/>
      <c r="G11" s="297"/>
      <c r="H11" s="297"/>
      <c r="I11" s="161" t="s">
        <v>139</v>
      </c>
      <c r="J11" s="161" t="s">
        <v>140</v>
      </c>
      <c r="K11" s="297" t="s">
        <v>141</v>
      </c>
      <c r="L11" s="297" t="s">
        <v>142</v>
      </c>
    </row>
    <row r="12" spans="2:13" ht="32.25" customHeight="1" x14ac:dyDescent="0.2">
      <c r="B12" s="297"/>
      <c r="C12" s="297"/>
      <c r="D12" s="297"/>
      <c r="E12" s="297"/>
      <c r="F12" s="297"/>
      <c r="G12" s="160" t="s">
        <v>143</v>
      </c>
      <c r="H12" s="160" t="s">
        <v>144</v>
      </c>
      <c r="I12" s="162"/>
      <c r="J12" s="162"/>
      <c r="K12" s="297"/>
      <c r="L12" s="297"/>
    </row>
    <row r="13" spans="2:13" ht="12.75" customHeight="1" x14ac:dyDescent="0.2">
      <c r="B13" s="131">
        <v>3</v>
      </c>
      <c r="C13" s="131" t="s">
        <v>65</v>
      </c>
      <c r="D13" s="131" t="s">
        <v>145</v>
      </c>
      <c r="E13" s="163">
        <v>405.3</v>
      </c>
      <c r="F13" s="163">
        <v>421</v>
      </c>
      <c r="G13" s="163">
        <v>421</v>
      </c>
      <c r="H13" s="163">
        <v>392.4</v>
      </c>
      <c r="I13" s="163">
        <f>H13-G13</f>
        <v>-28.600000000000023</v>
      </c>
      <c r="J13" s="163">
        <f>((H13/G13)*100)-100</f>
        <v>-6.7933491686460883</v>
      </c>
      <c r="K13" s="164">
        <f>+J13</f>
        <v>-6.7933491686460883</v>
      </c>
      <c r="L13" s="164">
        <f>+J13</f>
        <v>-6.7933491686460883</v>
      </c>
    </row>
    <row r="14" spans="2:13" x14ac:dyDescent="0.2">
      <c r="B14" s="131"/>
      <c r="C14" s="131"/>
      <c r="D14" s="132"/>
      <c r="E14" s="163"/>
      <c r="F14" s="163"/>
      <c r="G14" s="163"/>
      <c r="H14" s="163"/>
      <c r="I14" s="163"/>
      <c r="J14" s="163"/>
      <c r="K14" s="164">
        <f>+J14</f>
        <v>0</v>
      </c>
      <c r="L14" s="164">
        <f>+J14</f>
        <v>0</v>
      </c>
    </row>
    <row r="15" spans="2:13" x14ac:dyDescent="0.2">
      <c r="I15" s="147"/>
      <c r="J15" s="165"/>
      <c r="K15" s="147"/>
    </row>
    <row r="16" spans="2:13" x14ac:dyDescent="0.2">
      <c r="B16" s="158" t="s">
        <v>146</v>
      </c>
    </row>
    <row r="17" spans="1:12" x14ac:dyDescent="0.2">
      <c r="B17" s="158"/>
    </row>
    <row r="18" spans="1:12" x14ac:dyDescent="0.2">
      <c r="B18" s="299" t="s">
        <v>147</v>
      </c>
      <c r="C18" s="299"/>
      <c r="D18" s="299"/>
      <c r="E18" s="299"/>
      <c r="F18" s="297" t="s">
        <v>87</v>
      </c>
      <c r="G18" s="297" t="s">
        <v>89</v>
      </c>
      <c r="H18" s="297" t="s">
        <v>148</v>
      </c>
      <c r="I18" s="299" t="s">
        <v>149</v>
      </c>
      <c r="J18" s="299"/>
      <c r="K18" s="299"/>
      <c r="L18" s="297" t="s">
        <v>7</v>
      </c>
    </row>
    <row r="19" spans="1:12" x14ac:dyDescent="0.2">
      <c r="B19" s="297" t="s">
        <v>150</v>
      </c>
      <c r="C19" s="297" t="s">
        <v>92</v>
      </c>
      <c r="D19" s="297" t="s">
        <v>151</v>
      </c>
      <c r="E19" s="297" t="s">
        <v>152</v>
      </c>
      <c r="F19" s="297"/>
      <c r="G19" s="297"/>
      <c r="H19" s="297"/>
      <c r="I19" s="299" t="s">
        <v>153</v>
      </c>
      <c r="J19" s="299"/>
      <c r="K19" s="297" t="s">
        <v>154</v>
      </c>
      <c r="L19" s="297"/>
    </row>
    <row r="20" spans="1:12" ht="18.75" customHeight="1" x14ac:dyDescent="0.2">
      <c r="B20" s="297"/>
      <c r="C20" s="297"/>
      <c r="D20" s="297"/>
      <c r="E20" s="297"/>
      <c r="F20" s="297"/>
      <c r="G20" s="297"/>
      <c r="H20" s="297"/>
      <c r="I20" s="161" t="s">
        <v>96</v>
      </c>
      <c r="J20" s="161" t="s">
        <v>97</v>
      </c>
      <c r="K20" s="297"/>
      <c r="L20" s="297"/>
    </row>
    <row r="21" spans="1:12" ht="133.5" customHeight="1" x14ac:dyDescent="0.2">
      <c r="B21" s="131" t="s">
        <v>155</v>
      </c>
      <c r="C21" s="131" t="s">
        <v>98</v>
      </c>
      <c r="D21" s="166" t="s">
        <v>156</v>
      </c>
      <c r="E21" s="166" t="s">
        <v>157</v>
      </c>
      <c r="F21" s="134" t="s">
        <v>105</v>
      </c>
      <c r="G21" s="134" t="s">
        <v>158</v>
      </c>
      <c r="H21" s="131"/>
      <c r="I21" s="140">
        <v>100</v>
      </c>
      <c r="J21" s="140">
        <v>100</v>
      </c>
      <c r="K21" s="167">
        <f>J21-I21</f>
        <v>0</v>
      </c>
      <c r="L21" s="168">
        <f>(J21/I21)*100</f>
        <v>100</v>
      </c>
    </row>
    <row r="22" spans="1:12" ht="6" customHeight="1" x14ac:dyDescent="0.2">
      <c r="B22" s="169"/>
      <c r="C22" s="169"/>
      <c r="D22" s="169"/>
      <c r="E22" s="169"/>
      <c r="F22" s="169"/>
      <c r="G22" s="169"/>
      <c r="H22" s="169"/>
      <c r="I22" s="169"/>
      <c r="J22" s="169"/>
      <c r="K22" s="170"/>
      <c r="L22" s="169"/>
    </row>
    <row r="23" spans="1:12" ht="16.5" customHeight="1" x14ac:dyDescent="0.2">
      <c r="A23" s="180" t="s">
        <v>159</v>
      </c>
      <c r="B23" s="169"/>
      <c r="C23" s="169"/>
      <c r="D23" s="169"/>
      <c r="E23" s="169"/>
      <c r="F23" s="169"/>
      <c r="G23" s="169"/>
      <c r="H23" s="169"/>
      <c r="I23" s="169"/>
      <c r="J23" s="169"/>
      <c r="K23" s="170"/>
      <c r="L23" s="169"/>
    </row>
    <row r="24" spans="1:12" ht="25.5" customHeight="1" x14ac:dyDescent="0.2">
      <c r="A24" s="180" t="s">
        <v>160</v>
      </c>
      <c r="B24" s="169"/>
      <c r="C24" s="169"/>
      <c r="D24" s="169"/>
      <c r="E24" s="169"/>
      <c r="F24" s="169"/>
      <c r="G24" s="169"/>
      <c r="H24" s="169"/>
      <c r="I24" s="169"/>
      <c r="J24" s="169"/>
      <c r="K24" s="170"/>
      <c r="L24" s="169"/>
    </row>
    <row r="25" spans="1:12" ht="6" customHeight="1" x14ac:dyDescent="0.2">
      <c r="B25" s="169"/>
      <c r="C25" s="169"/>
      <c r="D25" s="169"/>
      <c r="E25" s="169"/>
      <c r="F25" s="169"/>
      <c r="G25" s="169"/>
      <c r="H25" s="169"/>
      <c r="I25" s="169"/>
      <c r="J25" s="169"/>
      <c r="K25" s="170"/>
      <c r="L25" s="169"/>
    </row>
    <row r="26" spans="1:12" x14ac:dyDescent="0.2">
      <c r="B26" s="158" t="s">
        <v>161</v>
      </c>
      <c r="C26" s="169"/>
      <c r="D26" s="169"/>
      <c r="E26" s="169"/>
      <c r="F26" s="169"/>
      <c r="G26" s="169"/>
      <c r="H26" s="169"/>
      <c r="I26" s="169"/>
      <c r="J26" s="169"/>
      <c r="K26" s="170"/>
      <c r="L26" s="169"/>
    </row>
    <row r="27" spans="1:12" ht="18" customHeight="1" x14ac:dyDescent="0.2">
      <c r="B27" s="171" t="s">
        <v>162</v>
      </c>
      <c r="C27" s="169"/>
      <c r="D27" s="169"/>
      <c r="E27" s="169"/>
      <c r="F27" s="169"/>
      <c r="G27" s="169"/>
      <c r="H27" s="169"/>
      <c r="I27" s="169"/>
      <c r="J27" s="169"/>
      <c r="K27" s="170"/>
      <c r="L27" s="169"/>
    </row>
    <row r="28" spans="1:12" ht="35.25" customHeight="1" x14ac:dyDescent="0.2">
      <c r="B28" s="256" t="s">
        <v>163</v>
      </c>
      <c r="C28" s="257"/>
      <c r="D28" s="257"/>
      <c r="E28" s="257"/>
      <c r="F28" s="257"/>
      <c r="G28" s="257"/>
      <c r="H28" s="257"/>
      <c r="I28" s="257"/>
      <c r="J28" s="257"/>
      <c r="K28" s="257"/>
      <c r="L28" s="257"/>
    </row>
    <row r="29" spans="1:12" ht="32.25" customHeight="1" x14ac:dyDescent="0.2">
      <c r="B29" s="256" t="s">
        <v>128</v>
      </c>
      <c r="C29" s="257"/>
      <c r="D29" s="257"/>
      <c r="E29" s="257"/>
      <c r="F29" s="257"/>
      <c r="G29" s="257"/>
      <c r="H29" s="257"/>
      <c r="I29" s="257"/>
      <c r="J29" s="257"/>
      <c r="K29" s="257"/>
      <c r="L29" s="257"/>
    </row>
    <row r="30" spans="1:12" ht="19.5" customHeight="1" x14ac:dyDescent="0.2">
      <c r="B30" s="171" t="s">
        <v>164</v>
      </c>
      <c r="C30" s="172"/>
      <c r="D30" s="172"/>
      <c r="E30" s="169"/>
      <c r="F30" s="169"/>
      <c r="G30" s="169"/>
      <c r="H30" s="169"/>
      <c r="I30" s="169"/>
      <c r="J30" s="169"/>
      <c r="K30" s="170"/>
      <c r="L30" s="169"/>
    </row>
    <row r="31" spans="1:12" x14ac:dyDescent="0.2">
      <c r="B31" s="169"/>
      <c r="C31" s="169"/>
      <c r="D31" s="169"/>
      <c r="E31" s="169"/>
      <c r="F31" s="169"/>
      <c r="G31" s="169"/>
      <c r="H31" s="169"/>
      <c r="I31" s="169"/>
      <c r="J31" s="169"/>
      <c r="K31" s="170"/>
      <c r="L31" s="169"/>
    </row>
    <row r="32" spans="1:12" x14ac:dyDescent="0.2">
      <c r="B32" s="298" t="s">
        <v>44</v>
      </c>
      <c r="C32" s="298"/>
      <c r="D32" s="298"/>
      <c r="E32" s="156"/>
      <c r="F32" s="298" t="s">
        <v>45</v>
      </c>
      <c r="G32" s="298"/>
      <c r="H32" s="298"/>
      <c r="I32" s="156"/>
      <c r="J32" s="156"/>
      <c r="K32" s="173"/>
      <c r="L32" s="156"/>
    </row>
    <row r="33" spans="2:12" x14ac:dyDescent="0.2">
      <c r="B33" s="169"/>
      <c r="C33" s="169"/>
      <c r="D33" s="169"/>
      <c r="E33" s="169"/>
      <c r="F33" s="169"/>
      <c r="G33" s="169"/>
      <c r="H33" s="169"/>
      <c r="I33" s="169"/>
      <c r="J33" s="169"/>
      <c r="K33" s="170"/>
      <c r="L33" s="169"/>
    </row>
    <row r="34" spans="2:12" x14ac:dyDescent="0.2">
      <c r="B34" s="131" t="s">
        <v>165</v>
      </c>
      <c r="C34" s="296" t="s">
        <v>166</v>
      </c>
      <c r="D34" s="296"/>
      <c r="E34" s="169"/>
      <c r="F34" s="131" t="s">
        <v>165</v>
      </c>
      <c r="G34" s="296" t="s">
        <v>166</v>
      </c>
      <c r="H34" s="296"/>
      <c r="I34" s="169"/>
      <c r="J34" s="169"/>
      <c r="K34" s="170"/>
      <c r="L34" s="169"/>
    </row>
    <row r="35" spans="2:12" x14ac:dyDescent="0.2">
      <c r="B35" s="131" t="s">
        <v>167</v>
      </c>
      <c r="C35" s="295" t="s">
        <v>168</v>
      </c>
      <c r="D35" s="295"/>
      <c r="E35" s="169"/>
      <c r="F35" s="131" t="s">
        <v>167</v>
      </c>
      <c r="G35" s="295" t="s">
        <v>168</v>
      </c>
      <c r="H35" s="295"/>
      <c r="I35" s="169"/>
      <c r="J35" s="169"/>
      <c r="K35" s="170"/>
      <c r="L35" s="169"/>
    </row>
    <row r="36" spans="2:12" x14ac:dyDescent="0.2">
      <c r="B36" s="131" t="s">
        <v>169</v>
      </c>
      <c r="C36" s="294" t="s">
        <v>170</v>
      </c>
      <c r="D36" s="294"/>
      <c r="E36" s="169"/>
      <c r="F36" s="131" t="s">
        <v>169</v>
      </c>
      <c r="G36" s="294" t="s">
        <v>170</v>
      </c>
      <c r="H36" s="294"/>
      <c r="I36" s="169"/>
      <c r="J36" s="169"/>
      <c r="K36" s="170"/>
      <c r="L36" s="169"/>
    </row>
    <row r="37" spans="2:12" x14ac:dyDescent="0.2">
      <c r="B37" s="169"/>
      <c r="C37" s="169"/>
      <c r="D37" s="169"/>
      <c r="E37" s="169"/>
      <c r="F37" s="169"/>
      <c r="G37" s="169"/>
      <c r="H37" s="169"/>
      <c r="I37" s="169"/>
      <c r="J37" s="169"/>
      <c r="K37" s="170"/>
      <c r="L37" s="169"/>
    </row>
    <row r="38" spans="2:12" ht="3.75" customHeight="1" x14ac:dyDescent="0.2"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</row>
    <row r="39" spans="2:12" ht="6.75" customHeight="1" x14ac:dyDescent="0.2">
      <c r="B39" s="169"/>
      <c r="C39" s="169"/>
      <c r="D39" s="169"/>
      <c r="E39" s="169"/>
      <c r="F39" s="169"/>
      <c r="G39" s="169"/>
      <c r="H39" s="169"/>
      <c r="I39" s="169"/>
      <c r="J39" s="169"/>
      <c r="K39" s="169"/>
      <c r="L39" s="169"/>
    </row>
    <row r="40" spans="2:12" x14ac:dyDescent="0.2">
      <c r="B40" s="158" t="s">
        <v>171</v>
      </c>
      <c r="C40" s="156"/>
      <c r="D40" s="156"/>
      <c r="E40" s="169"/>
      <c r="F40" s="169"/>
      <c r="G40" s="169"/>
      <c r="H40" s="169"/>
      <c r="I40" s="169"/>
      <c r="J40" s="169"/>
      <c r="K40" s="169"/>
      <c r="L40" s="169"/>
    </row>
    <row r="41" spans="2:12" x14ac:dyDescent="0.2">
      <c r="B41" s="169"/>
      <c r="C41" s="169"/>
      <c r="D41" s="169"/>
      <c r="E41" s="169"/>
      <c r="F41" s="169"/>
      <c r="G41" s="169"/>
      <c r="H41" s="169"/>
      <c r="I41" s="169"/>
      <c r="J41" s="169"/>
      <c r="K41" s="169"/>
      <c r="L41" s="169"/>
    </row>
    <row r="42" spans="2:12" x14ac:dyDescent="0.2">
      <c r="B42" s="131" t="s">
        <v>165</v>
      </c>
      <c r="C42" s="296" t="s">
        <v>172</v>
      </c>
      <c r="D42" s="296"/>
      <c r="E42" s="169"/>
      <c r="F42" s="169"/>
      <c r="G42" s="169"/>
      <c r="H42" s="169"/>
      <c r="I42" s="169"/>
      <c r="J42" s="169"/>
      <c r="K42" s="169"/>
      <c r="L42" s="169"/>
    </row>
    <row r="43" spans="2:12" x14ac:dyDescent="0.2">
      <c r="B43" s="131" t="s">
        <v>167</v>
      </c>
      <c r="C43" s="295" t="s">
        <v>173</v>
      </c>
      <c r="D43" s="295"/>
      <c r="E43" s="169"/>
      <c r="F43" s="169"/>
      <c r="G43" s="169"/>
      <c r="H43" s="169"/>
      <c r="I43" s="169"/>
      <c r="J43" s="169"/>
      <c r="K43" s="169"/>
      <c r="L43" s="169"/>
    </row>
    <row r="44" spans="2:12" x14ac:dyDescent="0.2">
      <c r="B44" s="131" t="s">
        <v>169</v>
      </c>
      <c r="C44" s="294" t="s">
        <v>174</v>
      </c>
      <c r="D44" s="294"/>
      <c r="E44" s="169"/>
      <c r="F44" s="169"/>
      <c r="G44" s="169"/>
      <c r="H44" s="169"/>
      <c r="I44" s="169"/>
      <c r="J44" s="169"/>
      <c r="K44" s="169"/>
      <c r="L44" s="169"/>
    </row>
    <row r="45" spans="2:12" x14ac:dyDescent="0.2">
      <c r="B45" s="169"/>
      <c r="C45" s="169"/>
      <c r="D45" s="169"/>
      <c r="E45" s="169"/>
      <c r="F45" s="169"/>
      <c r="G45" s="169"/>
      <c r="H45" s="169"/>
      <c r="I45" s="169"/>
      <c r="J45" s="169"/>
      <c r="K45" s="169"/>
      <c r="L45" s="169"/>
    </row>
  </sheetData>
  <mergeCells count="39">
    <mergeCell ref="L11:L12"/>
    <mergeCell ref="I18:K18"/>
    <mergeCell ref="I19:J19"/>
    <mergeCell ref="K19:K20"/>
    <mergeCell ref="B3:L4"/>
    <mergeCell ref="B5:L5"/>
    <mergeCell ref="B7:L7"/>
    <mergeCell ref="B9:L9"/>
    <mergeCell ref="B10:B12"/>
    <mergeCell ref="C10:C12"/>
    <mergeCell ref="D10:D12"/>
    <mergeCell ref="E10:E12"/>
    <mergeCell ref="F10:F12"/>
    <mergeCell ref="G10:H11"/>
    <mergeCell ref="I10:J10"/>
    <mergeCell ref="K10:L10"/>
    <mergeCell ref="K11:K12"/>
    <mergeCell ref="L18:L20"/>
    <mergeCell ref="C34:D34"/>
    <mergeCell ref="G34:H34"/>
    <mergeCell ref="B19:B20"/>
    <mergeCell ref="C19:C20"/>
    <mergeCell ref="D19:D20"/>
    <mergeCell ref="E19:E20"/>
    <mergeCell ref="B28:L28"/>
    <mergeCell ref="B29:L29"/>
    <mergeCell ref="B32:D32"/>
    <mergeCell ref="F32:H32"/>
    <mergeCell ref="B18:E18"/>
    <mergeCell ref="F18:F20"/>
    <mergeCell ref="G18:G20"/>
    <mergeCell ref="H18:H20"/>
    <mergeCell ref="C44:D44"/>
    <mergeCell ref="C35:D35"/>
    <mergeCell ref="G35:H35"/>
    <mergeCell ref="C36:D36"/>
    <mergeCell ref="G36:H36"/>
    <mergeCell ref="C42:D42"/>
    <mergeCell ref="C43:D43"/>
  </mergeCells>
  <conditionalFormatting sqref="K13:K14">
    <cfRule type="cellIs" dxfId="7" priority="7" stopIfTrue="1" operator="lessThan">
      <formula>-10</formula>
    </cfRule>
    <cfRule type="cellIs" dxfId="6" priority="8" stopIfTrue="1" operator="between">
      <formula>-5</formula>
      <formula>-10</formula>
    </cfRule>
    <cfRule type="cellIs" dxfId="5" priority="9" stopIfTrue="1" operator="lessThan">
      <formula>-0.5</formula>
    </cfRule>
  </conditionalFormatting>
  <conditionalFormatting sqref="L13:L14">
    <cfRule type="cellIs" dxfId="4" priority="4" stopIfTrue="1" operator="between">
      <formula>5</formula>
      <formula>10</formula>
    </cfRule>
    <cfRule type="cellIs" dxfId="3" priority="5" stopIfTrue="1" operator="greaterThan">
      <formula>10</formula>
    </cfRule>
    <cfRule type="cellIs" priority="6" stopIfTrue="1" operator="lessThan">
      <formula>5</formula>
    </cfRule>
  </conditionalFormatting>
  <conditionalFormatting sqref="L21">
    <cfRule type="cellIs" dxfId="2" priority="1" stopIfTrue="1" operator="lessThan">
      <formula>90</formula>
    </cfRule>
    <cfRule type="cellIs" dxfId="1" priority="2" stopIfTrue="1" operator="between">
      <formula>90</formula>
      <formula>99</formula>
    </cfRule>
    <cfRule type="cellIs" dxfId="0" priority="3" stopIfTrue="1" operator="between">
      <formula>100</formula>
      <formula>1000</formula>
    </cfRule>
  </conditionalFormatting>
  <printOptions horizontalCentered="1" verticalCentered="1"/>
  <pageMargins left="0.59055118110236227" right="0.59055118110236227" top="0.25" bottom="0.22" header="0" footer="0"/>
  <pageSetup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K73"/>
  <sheetViews>
    <sheetView tabSelected="1" topLeftCell="A18" workbookViewId="0">
      <selection activeCell="O30" sqref="O30"/>
    </sheetView>
  </sheetViews>
  <sheetFormatPr baseColWidth="10" defaultColWidth="11.42578125" defaultRowHeight="12.75" x14ac:dyDescent="0.2"/>
  <sheetData>
    <row r="5" spans="2:11" x14ac:dyDescent="0.2">
      <c r="B5" s="100" t="s">
        <v>175</v>
      </c>
      <c r="C5" s="100"/>
      <c r="D5" s="100"/>
      <c r="E5" s="100"/>
      <c r="F5" s="100"/>
      <c r="G5" s="100"/>
      <c r="H5" s="100"/>
      <c r="I5" s="100"/>
      <c r="J5" s="100"/>
      <c r="K5" s="100"/>
    </row>
    <row r="6" spans="2:11" x14ac:dyDescent="0.2">
      <c r="B6" s="100"/>
      <c r="C6" s="100"/>
      <c r="D6" s="100"/>
      <c r="E6" s="100"/>
      <c r="F6" s="100"/>
      <c r="G6" s="100"/>
      <c r="H6" s="100"/>
      <c r="I6" s="100"/>
      <c r="J6" s="100"/>
      <c r="K6" s="100"/>
    </row>
    <row r="7" spans="2:11" ht="15.75" x14ac:dyDescent="0.25">
      <c r="B7" s="100"/>
      <c r="C7" s="100"/>
      <c r="D7" s="100"/>
      <c r="E7" s="100"/>
      <c r="F7" s="100"/>
      <c r="G7" s="100"/>
      <c r="H7" s="100"/>
      <c r="I7" s="101" t="s">
        <v>176</v>
      </c>
      <c r="J7" s="100"/>
      <c r="K7" s="100"/>
    </row>
    <row r="8" spans="2:11" x14ac:dyDescent="0.2">
      <c r="B8" s="100"/>
      <c r="C8" s="100"/>
      <c r="D8" s="100"/>
      <c r="E8" s="100"/>
      <c r="F8" s="100"/>
      <c r="G8" s="100"/>
      <c r="H8" s="100"/>
      <c r="I8" s="100"/>
      <c r="J8" s="100"/>
      <c r="K8" s="100"/>
    </row>
    <row r="9" spans="2:11" x14ac:dyDescent="0.2">
      <c r="B9" s="100"/>
      <c r="C9" s="100"/>
      <c r="D9" s="100"/>
      <c r="E9" s="100"/>
      <c r="F9" s="100"/>
      <c r="G9" s="100"/>
      <c r="H9" s="100"/>
      <c r="I9" s="100"/>
      <c r="J9" s="100"/>
      <c r="K9" s="100"/>
    </row>
    <row r="10" spans="2:11" x14ac:dyDescent="0.2">
      <c r="B10" s="100"/>
      <c r="C10" s="100"/>
      <c r="D10" s="100"/>
      <c r="E10" s="100"/>
      <c r="F10" s="100"/>
      <c r="G10" s="100"/>
      <c r="H10" s="100"/>
      <c r="I10" s="100"/>
      <c r="J10" s="100"/>
      <c r="K10" s="100"/>
    </row>
    <row r="11" spans="2:11" x14ac:dyDescent="0.2">
      <c r="B11" s="100"/>
      <c r="C11" s="100"/>
      <c r="D11" s="100"/>
      <c r="E11" s="100"/>
      <c r="F11" s="100"/>
      <c r="G11" s="100"/>
      <c r="H11" s="100"/>
      <c r="I11" s="100"/>
      <c r="J11" s="100"/>
      <c r="K11" s="100"/>
    </row>
    <row r="12" spans="2:11" x14ac:dyDescent="0.2">
      <c r="B12" s="100"/>
      <c r="C12" s="100"/>
      <c r="D12" s="100"/>
      <c r="E12" s="100"/>
      <c r="F12" s="100"/>
      <c r="G12" s="100"/>
      <c r="H12" s="100"/>
      <c r="I12" s="100"/>
      <c r="J12" s="100"/>
      <c r="K12" s="100"/>
    </row>
    <row r="13" spans="2:11" x14ac:dyDescent="0.2">
      <c r="B13" s="100"/>
      <c r="C13" s="100"/>
      <c r="D13" s="100"/>
      <c r="E13" s="100"/>
      <c r="F13" s="100"/>
      <c r="G13" s="100"/>
      <c r="H13" s="100"/>
      <c r="I13" s="100"/>
      <c r="J13" s="100"/>
      <c r="K13" s="100"/>
    </row>
    <row r="14" spans="2:11" x14ac:dyDescent="0.2">
      <c r="B14" s="100"/>
      <c r="C14" s="100"/>
      <c r="D14" s="100"/>
      <c r="E14" s="100"/>
      <c r="F14" s="100"/>
      <c r="G14" s="100"/>
      <c r="H14" s="100"/>
      <c r="I14" s="100"/>
      <c r="J14" s="100"/>
      <c r="K14" s="100"/>
    </row>
    <row r="15" spans="2:11" x14ac:dyDescent="0.2">
      <c r="B15" s="100"/>
      <c r="C15" s="100"/>
      <c r="D15" s="100"/>
      <c r="E15" s="100"/>
      <c r="F15" s="100"/>
      <c r="G15" s="100"/>
      <c r="H15" s="100"/>
      <c r="I15" s="100"/>
      <c r="J15" s="100"/>
      <c r="K15" s="100"/>
    </row>
    <row r="16" spans="2:11" x14ac:dyDescent="0.2">
      <c r="B16" s="100"/>
      <c r="C16" s="100"/>
      <c r="D16" s="100"/>
      <c r="E16" s="100"/>
      <c r="F16" s="100"/>
      <c r="G16" s="100"/>
      <c r="H16" s="100"/>
      <c r="I16" s="100"/>
      <c r="J16" s="100"/>
      <c r="K16" s="100"/>
    </row>
    <row r="17" spans="2:11" x14ac:dyDescent="0.2">
      <c r="B17" s="100"/>
      <c r="C17" s="100"/>
      <c r="D17" s="100"/>
      <c r="E17" s="100"/>
      <c r="F17" s="100"/>
      <c r="G17" s="100"/>
      <c r="H17" s="100"/>
      <c r="I17" s="100"/>
      <c r="J17" s="100"/>
      <c r="K17" s="100"/>
    </row>
    <row r="18" spans="2:11" x14ac:dyDescent="0.2">
      <c r="B18" s="100"/>
      <c r="C18" s="100"/>
      <c r="D18" s="100"/>
      <c r="E18" s="100"/>
      <c r="F18" s="100"/>
      <c r="G18" s="100"/>
      <c r="H18" s="100"/>
      <c r="I18" s="100"/>
      <c r="J18" s="100"/>
      <c r="K18" s="100"/>
    </row>
    <row r="19" spans="2:11" x14ac:dyDescent="0.2">
      <c r="B19" s="100"/>
      <c r="C19" s="100"/>
      <c r="D19" s="100"/>
      <c r="E19" s="100"/>
      <c r="F19" s="100"/>
      <c r="G19" s="100"/>
      <c r="H19" s="100"/>
      <c r="I19" s="100"/>
      <c r="J19" s="100"/>
      <c r="K19" s="100"/>
    </row>
    <row r="20" spans="2:11" x14ac:dyDescent="0.2">
      <c r="B20" s="100"/>
      <c r="C20" s="100"/>
      <c r="D20" s="100"/>
      <c r="E20" s="100"/>
      <c r="F20" s="100"/>
      <c r="G20" s="100"/>
      <c r="H20" s="100"/>
      <c r="I20" s="100"/>
      <c r="J20" s="100"/>
      <c r="K20" s="100"/>
    </row>
    <row r="21" spans="2:11" x14ac:dyDescent="0.2">
      <c r="B21" s="100"/>
      <c r="C21" s="100"/>
      <c r="D21" s="100"/>
      <c r="E21" s="100"/>
      <c r="F21" s="100"/>
      <c r="G21" s="100"/>
      <c r="H21" s="100"/>
      <c r="I21" s="100"/>
      <c r="J21" s="100"/>
      <c r="K21" s="100"/>
    </row>
    <row r="22" spans="2:11" x14ac:dyDescent="0.2">
      <c r="B22" s="100"/>
      <c r="C22" s="100"/>
      <c r="D22" s="100"/>
      <c r="E22" s="100"/>
      <c r="F22" s="100"/>
      <c r="G22" s="100"/>
      <c r="H22" s="100"/>
      <c r="I22" s="100"/>
      <c r="J22" s="100"/>
      <c r="K22" s="100"/>
    </row>
    <row r="23" spans="2:11" x14ac:dyDescent="0.2">
      <c r="B23" s="100"/>
      <c r="C23" s="100"/>
      <c r="D23" s="100"/>
      <c r="E23" s="100"/>
      <c r="F23" s="100"/>
      <c r="G23" s="100"/>
      <c r="H23" s="100"/>
      <c r="I23" s="100"/>
      <c r="J23" s="100"/>
      <c r="K23" s="100"/>
    </row>
    <row r="24" spans="2:11" x14ac:dyDescent="0.2">
      <c r="B24" s="100"/>
      <c r="C24" s="100"/>
      <c r="D24" s="100"/>
      <c r="E24" s="100"/>
      <c r="F24" s="100"/>
      <c r="G24" s="100"/>
      <c r="H24" s="100"/>
      <c r="I24" s="100"/>
      <c r="J24" s="100"/>
      <c r="K24" s="100"/>
    </row>
    <row r="25" spans="2:11" x14ac:dyDescent="0.2">
      <c r="B25" s="100"/>
      <c r="C25" s="100"/>
      <c r="D25" s="100"/>
      <c r="E25" s="100"/>
      <c r="F25" s="100"/>
      <c r="G25" s="100"/>
      <c r="H25" s="100"/>
      <c r="I25" s="100"/>
      <c r="J25" s="100"/>
      <c r="K25" s="100"/>
    </row>
    <row r="26" spans="2:11" x14ac:dyDescent="0.2">
      <c r="B26" s="100"/>
      <c r="C26" s="100"/>
      <c r="D26" s="100"/>
      <c r="E26" s="100"/>
      <c r="F26" s="100"/>
      <c r="G26" s="100"/>
      <c r="H26" s="100"/>
      <c r="I26" s="100"/>
      <c r="J26" s="100"/>
      <c r="K26" s="100"/>
    </row>
    <row r="27" spans="2:11" x14ac:dyDescent="0.2">
      <c r="B27" s="100"/>
      <c r="C27" s="100"/>
      <c r="D27" s="100"/>
      <c r="E27" s="100"/>
      <c r="F27" s="100"/>
      <c r="G27" s="100"/>
      <c r="H27" s="100"/>
      <c r="I27" s="100"/>
      <c r="J27" s="100"/>
      <c r="K27" s="100"/>
    </row>
    <row r="28" spans="2:11" x14ac:dyDescent="0.2">
      <c r="B28" s="100"/>
      <c r="C28" s="100"/>
      <c r="D28" s="100"/>
      <c r="E28" s="100"/>
      <c r="F28" s="100"/>
      <c r="G28" s="100"/>
      <c r="H28" s="100"/>
      <c r="I28" s="100"/>
      <c r="J28" s="100"/>
      <c r="K28" s="100"/>
    </row>
    <row r="29" spans="2:11" x14ac:dyDescent="0.2">
      <c r="B29" s="100"/>
      <c r="C29" s="100"/>
      <c r="D29" s="100"/>
      <c r="E29" s="100"/>
      <c r="F29" s="100"/>
      <c r="G29" s="100"/>
      <c r="H29" s="100"/>
      <c r="I29" s="100"/>
      <c r="J29" s="100"/>
      <c r="K29" s="100"/>
    </row>
    <row r="30" spans="2:11" x14ac:dyDescent="0.2">
      <c r="B30" s="100"/>
      <c r="C30" s="100"/>
      <c r="D30" s="100"/>
      <c r="E30" s="100"/>
      <c r="F30" s="100"/>
      <c r="G30" s="100"/>
      <c r="H30" s="100"/>
      <c r="I30" s="100"/>
      <c r="J30" s="100"/>
      <c r="K30" s="100"/>
    </row>
    <row r="31" spans="2:11" x14ac:dyDescent="0.2">
      <c r="B31" s="100"/>
      <c r="C31" s="100"/>
      <c r="D31" s="100"/>
      <c r="E31" s="100"/>
      <c r="F31" s="100"/>
      <c r="G31" s="100"/>
      <c r="H31" s="100"/>
      <c r="I31" s="100"/>
      <c r="J31" s="100"/>
      <c r="K31" s="100"/>
    </row>
    <row r="32" spans="2:11" x14ac:dyDescent="0.2">
      <c r="B32" s="100"/>
      <c r="C32" s="100"/>
      <c r="D32" s="100"/>
      <c r="E32" s="100"/>
      <c r="F32" s="100"/>
      <c r="G32" s="100"/>
      <c r="H32" s="100"/>
      <c r="I32" s="100"/>
      <c r="J32" s="100"/>
      <c r="K32" s="100"/>
    </row>
    <row r="33" spans="2:11" x14ac:dyDescent="0.2">
      <c r="B33" s="100"/>
      <c r="C33" s="100"/>
      <c r="D33" s="100"/>
      <c r="E33" s="100"/>
      <c r="F33" s="100"/>
      <c r="G33" s="100"/>
      <c r="H33" s="100"/>
      <c r="I33" s="100"/>
      <c r="J33" s="100"/>
      <c r="K33" s="100"/>
    </row>
    <row r="34" spans="2:11" x14ac:dyDescent="0.2">
      <c r="B34" s="100"/>
      <c r="C34" s="100"/>
      <c r="D34" s="100"/>
      <c r="E34" s="100"/>
      <c r="F34" s="100"/>
      <c r="G34" s="100"/>
      <c r="H34" s="100"/>
      <c r="I34" s="100"/>
      <c r="J34" s="100"/>
      <c r="K34" s="100"/>
    </row>
    <row r="35" spans="2:11" x14ac:dyDescent="0.2">
      <c r="B35" s="100"/>
      <c r="C35" s="100"/>
      <c r="D35" s="100"/>
      <c r="E35" s="100"/>
      <c r="F35" s="100"/>
      <c r="G35" s="100"/>
      <c r="H35" s="100"/>
      <c r="I35" s="100"/>
      <c r="J35" s="100"/>
      <c r="K35" s="100"/>
    </row>
    <row r="36" spans="2:11" x14ac:dyDescent="0.2">
      <c r="B36" s="100"/>
      <c r="C36" s="100"/>
      <c r="D36" s="100"/>
      <c r="E36" s="100"/>
      <c r="F36" s="100"/>
      <c r="G36" s="100"/>
      <c r="H36" s="100"/>
      <c r="I36" s="100"/>
      <c r="J36" s="100"/>
      <c r="K36" s="100"/>
    </row>
    <row r="37" spans="2:11" x14ac:dyDescent="0.2">
      <c r="B37" s="100"/>
      <c r="C37" s="100"/>
      <c r="D37" s="100"/>
      <c r="E37" s="100"/>
      <c r="F37" s="100"/>
      <c r="G37" s="100"/>
      <c r="H37" s="100"/>
      <c r="I37" s="100"/>
      <c r="J37" s="100"/>
      <c r="K37" s="100"/>
    </row>
    <row r="38" spans="2:11" x14ac:dyDescent="0.2">
      <c r="B38" s="100"/>
      <c r="C38" s="100"/>
      <c r="D38" s="100"/>
      <c r="E38" s="100"/>
      <c r="F38" s="100"/>
      <c r="G38" s="100"/>
      <c r="H38" s="100"/>
      <c r="I38" s="100"/>
      <c r="J38" s="100"/>
      <c r="K38" s="100"/>
    </row>
    <row r="39" spans="2:11" x14ac:dyDescent="0.2">
      <c r="B39" s="100"/>
      <c r="C39" s="100"/>
      <c r="D39" s="100"/>
      <c r="E39" s="100"/>
      <c r="F39" s="100"/>
      <c r="G39" s="100"/>
      <c r="H39" s="100"/>
      <c r="I39" s="100"/>
      <c r="J39" s="100"/>
      <c r="K39" s="100"/>
    </row>
    <row r="40" spans="2:11" x14ac:dyDescent="0.2">
      <c r="B40" s="100"/>
      <c r="C40" s="100"/>
      <c r="D40" s="100"/>
      <c r="E40" s="100"/>
      <c r="F40" s="100"/>
      <c r="G40" s="100"/>
      <c r="H40" s="100"/>
      <c r="I40" s="100"/>
      <c r="J40" s="100"/>
      <c r="K40" s="100"/>
    </row>
    <row r="41" spans="2:11" x14ac:dyDescent="0.2">
      <c r="B41" s="100"/>
      <c r="C41" s="100"/>
      <c r="D41" s="100"/>
      <c r="E41" s="100"/>
      <c r="F41" s="100"/>
      <c r="G41" s="100"/>
      <c r="H41" s="100"/>
      <c r="I41" s="100"/>
      <c r="J41" s="100"/>
      <c r="K41" s="100"/>
    </row>
    <row r="42" spans="2:11" x14ac:dyDescent="0.2">
      <c r="B42" s="100"/>
      <c r="C42" s="100"/>
      <c r="D42" s="100"/>
      <c r="E42" s="100"/>
      <c r="F42" s="100"/>
      <c r="G42" s="100"/>
      <c r="H42" s="100"/>
      <c r="I42" s="100"/>
      <c r="J42" s="100"/>
      <c r="K42" s="100"/>
    </row>
    <row r="43" spans="2:11" x14ac:dyDescent="0.2">
      <c r="B43" s="100"/>
      <c r="C43" s="100"/>
      <c r="D43" s="100"/>
      <c r="E43" s="100"/>
      <c r="F43" s="100"/>
      <c r="G43" s="100"/>
      <c r="H43" s="100"/>
      <c r="I43" s="100"/>
      <c r="J43" s="100"/>
      <c r="K43" s="100"/>
    </row>
    <row r="44" spans="2:11" x14ac:dyDescent="0.2">
      <c r="B44" s="100"/>
      <c r="C44" s="100"/>
      <c r="D44" s="100"/>
      <c r="E44" s="100"/>
      <c r="F44" s="100"/>
      <c r="G44" s="100"/>
      <c r="H44" s="100"/>
      <c r="I44" s="100"/>
      <c r="J44" s="100"/>
      <c r="K44" s="100"/>
    </row>
    <row r="45" spans="2:11" x14ac:dyDescent="0.2">
      <c r="B45" s="100"/>
      <c r="C45" s="100"/>
      <c r="D45" s="100"/>
      <c r="E45" s="100"/>
      <c r="F45" s="100"/>
      <c r="G45" s="100"/>
      <c r="H45" s="100"/>
      <c r="I45" s="100"/>
      <c r="J45" s="100"/>
      <c r="K45" s="100"/>
    </row>
    <row r="46" spans="2:11" x14ac:dyDescent="0.2">
      <c r="B46" s="100"/>
      <c r="C46" s="100"/>
      <c r="D46" s="100"/>
      <c r="E46" s="100"/>
      <c r="F46" s="100"/>
      <c r="G46" s="100"/>
      <c r="H46" s="100"/>
      <c r="I46" s="100"/>
      <c r="J46" s="100"/>
      <c r="K46" s="100"/>
    </row>
    <row r="47" spans="2:11" x14ac:dyDescent="0.2">
      <c r="B47" s="100"/>
      <c r="C47" s="100"/>
      <c r="D47" s="100"/>
      <c r="E47" s="100"/>
      <c r="F47" s="100"/>
      <c r="G47" s="100"/>
      <c r="H47" s="100"/>
      <c r="I47" s="100"/>
      <c r="J47" s="100"/>
      <c r="K47" s="100"/>
    </row>
    <row r="48" spans="2:11" x14ac:dyDescent="0.2">
      <c r="B48" s="100"/>
      <c r="C48" s="100"/>
      <c r="D48" s="100"/>
      <c r="E48" s="100"/>
      <c r="F48" s="100"/>
      <c r="G48" s="100"/>
      <c r="H48" s="100"/>
      <c r="I48" s="100"/>
      <c r="J48" s="100"/>
      <c r="K48" s="100"/>
    </row>
    <row r="49" spans="2:11" x14ac:dyDescent="0.2">
      <c r="B49" s="100"/>
      <c r="C49" s="100"/>
      <c r="D49" s="100"/>
      <c r="E49" s="100"/>
      <c r="F49" s="100"/>
      <c r="G49" s="100"/>
      <c r="H49" s="100"/>
      <c r="I49" s="100"/>
      <c r="J49" s="100"/>
      <c r="K49" s="100"/>
    </row>
    <row r="50" spans="2:11" x14ac:dyDescent="0.2">
      <c r="B50" s="100"/>
      <c r="C50" s="100"/>
      <c r="D50" s="100"/>
      <c r="E50" s="100"/>
      <c r="F50" s="100"/>
      <c r="G50" s="100"/>
      <c r="H50" s="100"/>
      <c r="I50" s="100"/>
      <c r="J50" s="100"/>
      <c r="K50" s="100"/>
    </row>
    <row r="51" spans="2:11" x14ac:dyDescent="0.2">
      <c r="B51" s="100"/>
      <c r="C51" s="100"/>
      <c r="D51" s="100"/>
      <c r="E51" s="100"/>
      <c r="F51" s="100"/>
      <c r="G51" s="100"/>
      <c r="H51" s="100"/>
      <c r="I51" s="100"/>
      <c r="J51" s="100"/>
      <c r="K51" s="100"/>
    </row>
    <row r="52" spans="2:11" x14ac:dyDescent="0.2">
      <c r="B52" s="100"/>
      <c r="C52" s="100"/>
      <c r="D52" s="100"/>
      <c r="E52" s="100"/>
      <c r="F52" s="100"/>
      <c r="G52" s="100"/>
      <c r="H52" s="100"/>
      <c r="I52" s="100"/>
      <c r="J52" s="100"/>
      <c r="K52" s="100"/>
    </row>
    <row r="53" spans="2:11" x14ac:dyDescent="0.2">
      <c r="B53" s="100"/>
      <c r="C53" s="100"/>
      <c r="D53" s="100"/>
      <c r="E53" s="100"/>
      <c r="F53" s="100"/>
      <c r="G53" s="100"/>
      <c r="H53" s="100"/>
      <c r="I53" s="100"/>
      <c r="J53" s="100"/>
      <c r="K53" s="100"/>
    </row>
    <row r="54" spans="2:11" x14ac:dyDescent="0.2">
      <c r="B54" s="100"/>
      <c r="C54" s="100"/>
      <c r="D54" s="100"/>
      <c r="E54" s="100"/>
      <c r="F54" s="100"/>
      <c r="G54" s="100"/>
      <c r="H54" s="100"/>
      <c r="I54" s="100"/>
      <c r="J54" s="100"/>
      <c r="K54" s="100"/>
    </row>
    <row r="55" spans="2:11" x14ac:dyDescent="0.2">
      <c r="B55" s="100"/>
      <c r="C55" s="100"/>
      <c r="D55" s="100"/>
      <c r="E55" s="100"/>
      <c r="F55" s="100"/>
      <c r="G55" s="100"/>
      <c r="H55" s="100"/>
      <c r="I55" s="100"/>
      <c r="J55" s="100"/>
      <c r="K55" s="100"/>
    </row>
    <row r="56" spans="2:11" x14ac:dyDescent="0.2">
      <c r="B56" s="100"/>
      <c r="C56" s="100"/>
      <c r="D56" s="100"/>
      <c r="E56" s="100"/>
      <c r="F56" s="100"/>
      <c r="G56" s="100"/>
      <c r="H56" s="100"/>
      <c r="I56" s="100"/>
      <c r="J56" s="100"/>
      <c r="K56" s="100"/>
    </row>
    <row r="57" spans="2:11" x14ac:dyDescent="0.2">
      <c r="B57" s="100"/>
      <c r="C57" s="100"/>
      <c r="D57" s="100"/>
      <c r="E57" s="100"/>
      <c r="F57" s="100"/>
      <c r="G57" s="100"/>
      <c r="H57" s="100"/>
      <c r="I57" s="100"/>
      <c r="J57" s="100"/>
      <c r="K57" s="100"/>
    </row>
    <row r="58" spans="2:11" x14ac:dyDescent="0.2">
      <c r="B58" s="100"/>
      <c r="C58" s="100"/>
      <c r="D58" s="100"/>
      <c r="E58" s="100"/>
      <c r="F58" s="100"/>
      <c r="G58" s="100"/>
      <c r="H58" s="100"/>
      <c r="I58" s="100"/>
      <c r="J58" s="100"/>
      <c r="K58" s="100"/>
    </row>
    <row r="59" spans="2:11" x14ac:dyDescent="0.2">
      <c r="B59" s="100"/>
      <c r="C59" s="100"/>
      <c r="D59" s="100"/>
      <c r="E59" s="100"/>
      <c r="F59" s="100"/>
      <c r="G59" s="100"/>
      <c r="H59" s="100"/>
      <c r="I59" s="100"/>
      <c r="J59" s="100"/>
      <c r="K59" s="100"/>
    </row>
    <row r="60" spans="2:11" x14ac:dyDescent="0.2">
      <c r="B60" s="100"/>
      <c r="C60" s="100"/>
      <c r="D60" s="100"/>
      <c r="E60" s="100"/>
      <c r="F60" s="100"/>
      <c r="G60" s="100"/>
      <c r="H60" s="100"/>
      <c r="I60" s="100"/>
      <c r="J60" s="100"/>
      <c r="K60" s="100"/>
    </row>
    <row r="61" spans="2:11" x14ac:dyDescent="0.2">
      <c r="B61" s="100"/>
      <c r="C61" s="100"/>
      <c r="D61" s="100"/>
      <c r="E61" s="100"/>
      <c r="F61" s="100"/>
      <c r="G61" s="100"/>
      <c r="H61" s="100"/>
      <c r="I61" s="100"/>
      <c r="J61" s="100"/>
      <c r="K61" s="100"/>
    </row>
    <row r="62" spans="2:11" x14ac:dyDescent="0.2">
      <c r="B62" s="100"/>
      <c r="C62" s="100"/>
      <c r="D62" s="100"/>
      <c r="E62" s="100"/>
      <c r="F62" s="100"/>
      <c r="G62" s="100"/>
      <c r="H62" s="100"/>
      <c r="I62" s="100"/>
      <c r="J62" s="100"/>
      <c r="K62" s="100"/>
    </row>
    <row r="63" spans="2:11" x14ac:dyDescent="0.2">
      <c r="B63" s="100"/>
      <c r="C63" s="100"/>
      <c r="D63" s="100"/>
      <c r="E63" s="100"/>
      <c r="F63" s="100"/>
      <c r="G63" s="100"/>
      <c r="H63" s="100"/>
      <c r="I63" s="100"/>
      <c r="J63" s="100"/>
      <c r="K63" s="100"/>
    </row>
    <row r="64" spans="2:11" x14ac:dyDescent="0.2">
      <c r="B64" s="100"/>
      <c r="C64" s="100"/>
      <c r="D64" s="100"/>
      <c r="E64" s="100"/>
      <c r="F64" s="100"/>
      <c r="G64" s="100"/>
      <c r="H64" s="100"/>
      <c r="I64" s="100"/>
      <c r="J64" s="100"/>
      <c r="K64" s="100"/>
    </row>
    <row r="65" spans="2:11" x14ac:dyDescent="0.2">
      <c r="B65" s="100"/>
      <c r="C65" s="100"/>
      <c r="D65" s="100"/>
      <c r="E65" s="100"/>
      <c r="F65" s="100"/>
      <c r="G65" s="100"/>
      <c r="H65" s="100"/>
      <c r="I65" s="100"/>
      <c r="J65" s="100"/>
      <c r="K65" s="100"/>
    </row>
    <row r="66" spans="2:11" x14ac:dyDescent="0.2">
      <c r="B66" s="100"/>
      <c r="C66" s="100"/>
      <c r="D66" s="100"/>
      <c r="E66" s="100"/>
      <c r="F66" s="100"/>
      <c r="G66" s="100"/>
      <c r="H66" s="100"/>
      <c r="I66" s="100"/>
      <c r="J66" s="100"/>
      <c r="K66" s="100"/>
    </row>
    <row r="67" spans="2:11" x14ac:dyDescent="0.2">
      <c r="B67" s="100"/>
      <c r="C67" s="100"/>
      <c r="D67" s="100"/>
      <c r="E67" s="100"/>
      <c r="F67" s="100"/>
      <c r="G67" s="100"/>
      <c r="H67" s="100"/>
      <c r="I67" s="100"/>
      <c r="J67" s="100"/>
      <c r="K67" s="100"/>
    </row>
    <row r="68" spans="2:11" x14ac:dyDescent="0.2">
      <c r="B68" s="100"/>
      <c r="C68" s="100"/>
      <c r="D68" s="100"/>
      <c r="E68" s="100"/>
      <c r="F68" s="100"/>
      <c r="G68" s="100"/>
      <c r="H68" s="100"/>
      <c r="I68" s="100"/>
      <c r="J68" s="100"/>
      <c r="K68" s="100"/>
    </row>
    <row r="69" spans="2:11" x14ac:dyDescent="0.2">
      <c r="B69" s="100"/>
      <c r="C69" s="100"/>
      <c r="D69" s="100"/>
      <c r="E69" s="100"/>
      <c r="F69" s="100"/>
      <c r="G69" s="100"/>
      <c r="H69" s="100"/>
      <c r="I69" s="100"/>
      <c r="J69" s="100"/>
      <c r="K69" s="100"/>
    </row>
    <row r="70" spans="2:11" x14ac:dyDescent="0.2">
      <c r="B70" s="100"/>
      <c r="C70" s="100"/>
      <c r="D70" s="100"/>
      <c r="E70" s="100"/>
      <c r="F70" s="100"/>
      <c r="G70" s="100"/>
      <c r="H70" s="100"/>
      <c r="I70" s="100"/>
      <c r="J70" s="100"/>
      <c r="K70" s="100"/>
    </row>
    <row r="71" spans="2:11" x14ac:dyDescent="0.2">
      <c r="B71" s="100"/>
      <c r="C71" s="100"/>
      <c r="D71" s="100"/>
      <c r="E71" s="100"/>
      <c r="F71" s="100"/>
      <c r="G71" s="100"/>
      <c r="H71" s="100"/>
      <c r="I71" s="100"/>
      <c r="J71" s="100"/>
      <c r="K71" s="100"/>
    </row>
    <row r="72" spans="2:11" x14ac:dyDescent="0.2">
      <c r="B72" s="100"/>
      <c r="C72" s="100"/>
      <c r="D72" s="100"/>
      <c r="E72" s="100"/>
      <c r="F72" s="100"/>
      <c r="G72" s="100"/>
      <c r="H72" s="100"/>
      <c r="I72" s="100"/>
      <c r="J72" s="100"/>
      <c r="K72" s="100"/>
    </row>
    <row r="73" spans="2:11" x14ac:dyDescent="0.2">
      <c r="B73" s="100"/>
      <c r="C73" s="100"/>
      <c r="D73" s="100"/>
      <c r="E73" s="100"/>
      <c r="F73" s="100"/>
      <c r="G73" s="100"/>
      <c r="H73" s="100"/>
      <c r="I73" s="100"/>
      <c r="J73" s="100"/>
      <c r="K73" s="100"/>
    </row>
  </sheetData>
  <phoneticPr fontId="14" type="noConversion"/>
  <printOptions horizontalCentered="1" verticalCentered="1"/>
  <pageMargins left="0.39370078740157483" right="0.39370078740157483" top="0.39370078740157483" bottom="0.39370078740157483" header="0" footer="0"/>
  <pageSetup scale="95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61BC454D65AC43B68839C4B24746EB" ma:contentTypeVersion="4" ma:contentTypeDescription="Crear nuevo documento." ma:contentTypeScope="" ma:versionID="37204b834d8480a2ec4998f0a4c5f6be">
  <xsd:schema xmlns:xsd="http://www.w3.org/2001/XMLSchema" xmlns:xs="http://www.w3.org/2001/XMLSchema" xmlns:p="http://schemas.microsoft.com/office/2006/metadata/properties" xmlns:ns2="934de279-a636-46ad-b9b5-e1ceb6328101" targetNamespace="http://schemas.microsoft.com/office/2006/metadata/properties" ma:root="true" ma:fieldsID="5965d15457bb330b44db6d8a59c89870" ns2:_="">
    <xsd:import namespace="934de279-a636-46ad-b9b5-e1ceb63281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de279-a636-46ad-b9b5-e1ceb63281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9ADE92-184B-4C82-8764-74057AC02889}"/>
</file>

<file path=customXml/itemProps2.xml><?xml version="1.0" encoding="utf-8"?>
<ds:datastoreItem xmlns:ds="http://schemas.openxmlformats.org/officeDocument/2006/customXml" ds:itemID="{35F41161-0CD1-4D81-BFBC-A924B2FB8A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D9D596-19BF-46BD-B20A-41C7CE8D545A}">
  <ds:schemaRefs>
    <ds:schemaRef ds:uri="http://schemas.microsoft.com/office/2006/metadata/properties"/>
    <ds:schemaRef ds:uri="http://purl.org/dc/elements/1.1/"/>
    <ds:schemaRef ds:uri="45fa682a-a676-4a1c-99ea-a0c176d73f84"/>
    <ds:schemaRef ds:uri="http://purl.org/dc/dcmitype/"/>
    <ds:schemaRef ds:uri="http://schemas.openxmlformats.org/package/2006/metadata/core-properties"/>
    <ds:schemaRef ds:uri="28e2a66e-e2a7-48b3-b585-5b9c8608f9b9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8</vt:i4>
      </vt:variant>
    </vt:vector>
  </HeadingPairs>
  <TitlesOfParts>
    <vt:vector size="13" baseType="lpstr">
      <vt:lpstr>COMPORT_GTO (ENTIDADES)</vt:lpstr>
      <vt:lpstr>CATEGORIAS PROGRAMATICAS</vt:lpstr>
      <vt:lpstr>INDICADORES DE DESEMPEÑO</vt:lpstr>
      <vt:lpstr>GASTO Pp IND DESEMP</vt:lpstr>
      <vt:lpstr>CRITERIOS SEMAFOROS</vt:lpstr>
      <vt:lpstr>'CATEGORIAS PROGRAMATICAS'!Área_de_impresión</vt:lpstr>
      <vt:lpstr>'COMPORT_GTO (ENTIDADES)'!Área_de_impresión</vt:lpstr>
      <vt:lpstr>'CRITERIOS SEMAFOROS'!Área_de_impresión</vt:lpstr>
      <vt:lpstr>'GASTO Pp IND DESEMP'!Área_de_impresión</vt:lpstr>
      <vt:lpstr>'INDICADORES DE DESEMPEÑO'!Área_de_impresión</vt:lpstr>
      <vt:lpstr>'CRITERIOS SEMAFOROS'!OLE_LINK2</vt:lpstr>
      <vt:lpstr>'CATEGORIAS PROGRAMATICAS'!Títulos_a_imprimir</vt:lpstr>
      <vt:lpstr>'INDICADORES DE DESEMPEÑO'!Títulos_a_imprimir</vt:lpstr>
    </vt:vector>
  </TitlesOfParts>
  <Manager/>
  <Company>secodam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secodam</dc:creator>
  <cp:keywords/>
  <dc:description>Versión 17 de junio de 2011.</dc:description>
  <cp:lastModifiedBy>Uriel de Jesús Ramos Pérez</cp:lastModifiedBy>
  <cp:revision/>
  <dcterms:created xsi:type="dcterms:W3CDTF">2001-08-03T16:37:07Z</dcterms:created>
  <dcterms:modified xsi:type="dcterms:W3CDTF">2025-06-02T17:39:08Z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0x010100C661BC454D65AC43B68839C4B24746EB</vt:lpwstr>
  </property>
</Properties>
</file>