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INFORMACION JORGE\5.- Informacion interna 2021\Aldo Guillén\ene-dic indicadores\"/>
    </mc:Choice>
  </mc:AlternateContent>
  <xr:revisionPtr revIDLastSave="0" documentId="13_ncr:1_{457FE4B0-F30C-4C5B-881D-6746A9636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es de pesos " sheetId="1" r:id="rId1"/>
  </sheets>
  <definedNames>
    <definedName name="_xlnm.Print_Area" localSheetId="0">'miles de pesos 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8" i="1" l="1"/>
  <c r="H44" i="1" l="1"/>
  <c r="E37" i="1"/>
  <c r="E36" i="1"/>
  <c r="E35" i="1"/>
  <c r="E34" i="1"/>
  <c r="E33" i="1"/>
  <c r="E32" i="1"/>
  <c r="D32" i="1"/>
  <c r="H8" i="1"/>
  <c r="E26" i="1" l="1"/>
  <c r="E14" i="1"/>
  <c r="E38" i="1" l="1"/>
  <c r="F37" i="1"/>
  <c r="F36" i="1"/>
  <c r="F35" i="1"/>
  <c r="F34" i="1"/>
  <c r="F33" i="1"/>
  <c r="F32" i="1"/>
  <c r="D37" i="1"/>
  <c r="D36" i="1"/>
  <c r="D35" i="1"/>
  <c r="D34" i="1"/>
  <c r="D33" i="1"/>
  <c r="G36" i="1" l="1"/>
  <c r="G32" i="1"/>
  <c r="H32" i="1" s="1"/>
  <c r="G25" i="1"/>
  <c r="G24" i="1"/>
  <c r="G23" i="1"/>
  <c r="H23" i="1" s="1"/>
  <c r="G22" i="1"/>
  <c r="H22" i="1" s="1"/>
  <c r="G21" i="1"/>
  <c r="H21" i="1" s="1"/>
  <c r="G20" i="1"/>
  <c r="H20" i="1" s="1"/>
  <c r="G13" i="1"/>
  <c r="G12" i="1"/>
  <c r="G11" i="1"/>
  <c r="H11" i="1" s="1"/>
  <c r="G10" i="1"/>
  <c r="H10" i="1" s="1"/>
  <c r="G9" i="1"/>
  <c r="H9" i="1" s="1"/>
  <c r="F26" i="1"/>
  <c r="D26" i="1"/>
  <c r="C22" i="1"/>
  <c r="C26" i="1" s="1"/>
  <c r="C34" i="1"/>
  <c r="C32" i="1"/>
  <c r="C33" i="1"/>
  <c r="C35" i="1"/>
  <c r="C36" i="1"/>
  <c r="C37" i="1"/>
  <c r="C14" i="1"/>
  <c r="F14" i="1"/>
  <c r="D14" i="1"/>
  <c r="F38" i="1" l="1"/>
  <c r="G26" i="1"/>
  <c r="G37" i="1"/>
  <c r="G14" i="1"/>
  <c r="D38" i="1"/>
  <c r="C38" i="1"/>
  <c r="G35" i="1"/>
  <c r="H35" i="1" s="1"/>
  <c r="G34" i="1"/>
  <c r="H34" i="1" s="1"/>
  <c r="G33" i="1"/>
  <c r="H33" i="1" s="1"/>
  <c r="G38" i="1" l="1"/>
</calcChain>
</file>

<file path=xl/sharedStrings.xml><?xml version="1.0" encoding="utf-8"?>
<sst xmlns="http://schemas.openxmlformats.org/spreadsheetml/2006/main" count="74" uniqueCount="29">
  <si>
    <t>A</t>
  </si>
  <si>
    <t>B</t>
  </si>
  <si>
    <t>(A-B)</t>
  </si>
  <si>
    <t>CAP.</t>
  </si>
  <si>
    <t>CONCEPTO</t>
  </si>
  <si>
    <t>%</t>
  </si>
  <si>
    <t>Servicios Personales</t>
  </si>
  <si>
    <t>Materiales y Suministros</t>
  </si>
  <si>
    <t>Servicios Generales</t>
  </si>
  <si>
    <t>Transferencias</t>
  </si>
  <si>
    <t>Bienes Muebles e Inmuebles</t>
  </si>
  <si>
    <t>Obra Pública</t>
  </si>
  <si>
    <t>TOTAL</t>
  </si>
  <si>
    <t>(MILES DE PESOS)</t>
  </si>
  <si>
    <t>VARIACIÓN</t>
  </si>
  <si>
    <t>PROGRAMADO ANUAL '18</t>
  </si>
  <si>
    <t>PROGRAMADO</t>
  </si>
  <si>
    <t>EJERCIDO</t>
  </si>
  <si>
    <t>EL COLEGIO DE LA FRONTERA SUR (91E)</t>
  </si>
  <si>
    <t>RECAUDADO</t>
  </si>
  <si>
    <t>RECURSOS FISCALES:</t>
  </si>
  <si>
    <t>RECURSOS PROPIOS:</t>
  </si>
  <si>
    <t>CONSOLIDADO:</t>
  </si>
  <si>
    <r>
      <t>RECURSOS CONACYT</t>
    </r>
    <r>
      <rPr>
        <b/>
        <i/>
        <vertAlign val="superscript"/>
        <sz val="12"/>
        <color theme="3"/>
        <rFont val="Arial"/>
        <family val="2"/>
      </rPr>
      <t>1</t>
    </r>
    <r>
      <rPr>
        <b/>
        <i/>
        <sz val="12"/>
        <color theme="3"/>
        <rFont val="Arial"/>
        <family val="2"/>
      </rPr>
      <t>:</t>
    </r>
  </si>
  <si>
    <t>(1) Los recursos provenientes de CONACYT no forman parte del presupuesto de ECOSUR, solo se presentan para fines informativos</t>
  </si>
  <si>
    <t>ENTRADAS</t>
  </si>
  <si>
    <t>SALIDAS</t>
  </si>
  <si>
    <t>Fondos en Administración</t>
  </si>
  <si>
    <t>ESTADO DEL EJERCICIO DEL PRESUPUESTO, PERIODO: ENERO-DICIEMBRE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</si>
</sst>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8"/>
      <name val="Arial"/>
      <family val="2"/>
    </font>
    <font>
      <b/>
      <i/>
      <sz val="12"/>
      <color theme="3"/>
      <name val="Arial"/>
      <family val="2"/>
    </font>
    <font>
      <b/>
      <sz val="10"/>
      <name val="Arial"/>
      <family val="2"/>
    </font>
    <font>
      <b/>
      <i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  <font>
      <b/>
      <sz val="11"/>
      <color rgb="FF800000"/>
      <name val="Calibri"/>
      <family val="2"/>
    </font>
    <font>
      <b/>
      <sz val="9"/>
      <color rgb="FF8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vertAlign val="superscript"/>
      <sz val="12"/>
      <color theme="3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C09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" applyNumberFormat="0" applyAlignment="0" applyProtection="0"/>
    <xf numFmtId="0" fontId="24" fillId="10" borderId="5" applyNumberFormat="0" applyAlignment="0" applyProtection="0"/>
    <xf numFmtId="0" fontId="25" fillId="10" borderId="4" applyNumberFormat="0" applyAlignment="0" applyProtection="0"/>
    <xf numFmtId="0" fontId="26" fillId="0" borderId="6" applyNumberFormat="0" applyFill="0" applyAlignment="0" applyProtection="0"/>
    <xf numFmtId="0" fontId="27" fillId="11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8" applyNumberFormat="0" applyFon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12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3" fillId="0" borderId="0" xfId="0" applyFont="1"/>
    <xf numFmtId="164" fontId="3" fillId="0" borderId="0" xfId="0" applyNumberFormat="1" applyFont="1"/>
    <xf numFmtId="9" fontId="3" fillId="0" borderId="0" xfId="0" applyNumberFormat="1" applyFont="1"/>
    <xf numFmtId="164" fontId="6" fillId="0" borderId="0" xfId="0" applyNumberFormat="1" applyFont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9" fontId="1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3" fillId="0" borderId="0" xfId="0" applyFont="1"/>
    <xf numFmtId="4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14" fillId="0" borderId="0" xfId="0" applyFont="1" applyBorder="1"/>
    <xf numFmtId="164" fontId="6" fillId="0" borderId="0" xfId="0" applyNumberFormat="1" applyFont="1"/>
    <xf numFmtId="0" fontId="35" fillId="37" borderId="10" xfId="0" applyFont="1" applyFill="1" applyBorder="1" applyAlignment="1">
      <alignment horizontal="center" vertical="center"/>
    </xf>
    <xf numFmtId="0" fontId="36" fillId="37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5" borderId="13" xfId="0" applyNumberFormat="1" applyFont="1" applyFill="1" applyBorder="1" applyAlignment="1">
      <alignment vertical="center"/>
    </xf>
    <xf numFmtId="9" fontId="36" fillId="37" borderId="14" xfId="85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164" fontId="10" fillId="3" borderId="11" xfId="0" applyNumberFormat="1" applyFont="1" applyFill="1" applyBorder="1" applyAlignment="1">
      <alignment vertical="center"/>
    </xf>
    <xf numFmtId="164" fontId="10" fillId="4" borderId="1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9" fontId="10" fillId="4" borderId="15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top" wrapText="1"/>
    </xf>
    <xf numFmtId="0" fontId="37" fillId="0" borderId="0" xfId="0" applyFont="1" applyBorder="1"/>
    <xf numFmtId="43" fontId="37" fillId="0" borderId="0" xfId="44" applyFont="1" applyBorder="1"/>
    <xf numFmtId="164" fontId="37" fillId="0" borderId="0" xfId="0" applyNumberFormat="1" applyFont="1" applyBorder="1"/>
    <xf numFmtId="165" fontId="36" fillId="37" borderId="14" xfId="44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/>
    </xf>
    <xf numFmtId="0" fontId="39" fillId="0" borderId="0" xfId="0" applyFont="1"/>
    <xf numFmtId="164" fontId="39" fillId="0" borderId="0" xfId="0" applyNumberFormat="1" applyFont="1"/>
    <xf numFmtId="0" fontId="41" fillId="0" borderId="0" xfId="0" applyFont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9" fontId="12" fillId="0" borderId="0" xfId="0" applyNumberFormat="1" applyFont="1" applyFill="1"/>
    <xf numFmtId="0" fontId="37" fillId="0" borderId="0" xfId="0" applyFont="1" applyFill="1"/>
    <xf numFmtId="0" fontId="10" fillId="0" borderId="17" xfId="0" applyFont="1" applyFill="1" applyBorder="1" applyAlignment="1">
      <alignment vertical="center"/>
    </xf>
    <xf numFmtId="165" fontId="36" fillId="0" borderId="17" xfId="44" applyNumberFormat="1" applyFont="1" applyFill="1" applyBorder="1" applyAlignment="1">
      <alignment horizontal="center" vertical="top" wrapText="1"/>
    </xf>
    <xf numFmtId="9" fontId="10" fillId="4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5" fillId="37" borderId="16" xfId="0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</cellXfs>
  <cellStyles count="86">
    <cellStyle name="20% - Accent1 2" xfId="73" xr:uid="{00000000-0005-0000-0000-000000000000}"/>
    <cellStyle name="20% - Accent2 2" xfId="75" xr:uid="{00000000-0005-0000-0000-000001000000}"/>
    <cellStyle name="20% - Accent3 2" xfId="77" xr:uid="{00000000-0005-0000-0000-000002000000}"/>
    <cellStyle name="20% - Accent4 2" xfId="79" xr:uid="{00000000-0005-0000-0000-000003000000}"/>
    <cellStyle name="20% - Accent5 2" xfId="81" xr:uid="{00000000-0005-0000-0000-000004000000}"/>
    <cellStyle name="20% - Accent6 2" xfId="83" xr:uid="{00000000-0005-0000-0000-000005000000}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Accent1 2" xfId="74" xr:uid="{00000000-0005-0000-0000-00000C000000}"/>
    <cellStyle name="40% - Accent2 2" xfId="76" xr:uid="{00000000-0005-0000-0000-00000D000000}"/>
    <cellStyle name="40% - Accent3 2" xfId="78" xr:uid="{00000000-0005-0000-0000-00000E000000}"/>
    <cellStyle name="40% - Accent4 2" xfId="80" xr:uid="{00000000-0005-0000-0000-00000F000000}"/>
    <cellStyle name="40% - Accent5 2" xfId="82" xr:uid="{00000000-0005-0000-0000-000010000000}"/>
    <cellStyle name="40% - Accent6 2" xfId="84" xr:uid="{00000000-0005-0000-0000-000011000000}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22000000}"/>
    <cellStyle name="Comma 3" xfId="70" xr:uid="{00000000-0005-0000-0000-000023000000}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1" xr:uid="{00000000-0005-0000-0000-000048000000}"/>
    <cellStyle name="Normal 3" xfId="69" xr:uid="{00000000-0005-0000-0000-000049000000}"/>
    <cellStyle name="Note 2" xfId="43" xr:uid="{00000000-0005-0000-0000-00004A000000}"/>
    <cellStyle name="Note 3" xfId="72" xr:uid="{00000000-0005-0000-0000-00004B000000}"/>
    <cellStyle name="Porcentaje" xfId="85" builtinId="5"/>
    <cellStyle name="Salida" xfId="10" builtinId="21" customBuiltin="1"/>
    <cellStyle name="Texto de advertencia" xfId="14" builtinId="11" customBuiltin="1"/>
    <cellStyle name="Texto explicativo" xfId="15" builtinId="53" customBuiltin="1"/>
    <cellStyle name="Title 2" xfId="71" xr:uid="{00000000-0005-0000-0000-000050000000}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="106" zoomScaleNormal="106" zoomScalePageLayoutView="106" workbookViewId="0">
      <selection sqref="A1:I1"/>
    </sheetView>
  </sheetViews>
  <sheetFormatPr baseColWidth="10" defaultColWidth="11.42578125" defaultRowHeight="12.75" x14ac:dyDescent="0.2"/>
  <cols>
    <col min="1" max="1" width="6" customWidth="1"/>
    <col min="2" max="2" width="22.140625" customWidth="1"/>
    <col min="3" max="3" width="13.7109375" hidden="1" customWidth="1"/>
    <col min="4" max="5" width="14.85546875" customWidth="1"/>
    <col min="6" max="6" width="12.140625" customWidth="1"/>
    <col min="7" max="7" width="12.28515625" bestFit="1" customWidth="1"/>
    <col min="8" max="8" width="11.7109375" customWidth="1"/>
    <col min="9" max="9" width="1.42578125" customWidth="1"/>
    <col min="10" max="10" width="1.85546875" customWidth="1"/>
    <col min="11" max="11" width="3.140625" customWidth="1"/>
    <col min="12" max="12" width="14.28515625" style="41" bestFit="1" customWidth="1"/>
  </cols>
  <sheetData>
    <row r="1" spans="1:12" ht="15" x14ac:dyDescent="0.2">
      <c r="A1" s="59" t="s">
        <v>18</v>
      </c>
      <c r="B1" s="59"/>
      <c r="C1" s="59"/>
      <c r="D1" s="59"/>
      <c r="E1" s="59"/>
      <c r="F1" s="59"/>
      <c r="G1" s="59"/>
      <c r="H1" s="59"/>
      <c r="I1" s="59"/>
    </row>
    <row r="2" spans="1:12" ht="15" x14ac:dyDescent="0.2">
      <c r="A2" s="59" t="s">
        <v>28</v>
      </c>
      <c r="B2" s="59"/>
      <c r="C2" s="59"/>
      <c r="D2" s="59"/>
      <c r="E2" s="59"/>
      <c r="F2" s="59"/>
      <c r="G2" s="59"/>
      <c r="H2" s="59"/>
      <c r="I2" s="59"/>
    </row>
    <row r="3" spans="1:12" ht="15" customHeight="1" x14ac:dyDescent="0.2">
      <c r="A3" s="59" t="s">
        <v>13</v>
      </c>
      <c r="B3" s="59"/>
      <c r="C3" s="59"/>
      <c r="D3" s="59"/>
      <c r="E3" s="59"/>
      <c r="F3" s="59"/>
      <c r="G3" s="59"/>
      <c r="H3" s="59"/>
      <c r="I3" s="59"/>
    </row>
    <row r="4" spans="1:12" ht="6" customHeight="1" x14ac:dyDescent="0.2"/>
    <row r="5" spans="1:12" ht="13.35" customHeight="1" x14ac:dyDescent="0.2">
      <c r="A5" s="1" t="s">
        <v>20</v>
      </c>
      <c r="D5" s="2"/>
      <c r="E5" s="2"/>
      <c r="F5" s="2"/>
      <c r="G5" s="2"/>
      <c r="H5" s="2"/>
    </row>
    <row r="6" spans="1:12" ht="18.600000000000001" customHeight="1" x14ac:dyDescent="0.2">
      <c r="A6" s="3"/>
      <c r="D6" s="4" t="s">
        <v>0</v>
      </c>
      <c r="E6" s="4"/>
      <c r="F6" s="4" t="s">
        <v>1</v>
      </c>
      <c r="G6" s="4" t="s">
        <v>2</v>
      </c>
    </row>
    <row r="7" spans="1:12" ht="26.1" customHeight="1" x14ac:dyDescent="0.2">
      <c r="A7" s="28" t="s">
        <v>3</v>
      </c>
      <c r="B7" s="28" t="s">
        <v>4</v>
      </c>
      <c r="C7" s="30" t="s">
        <v>15</v>
      </c>
      <c r="D7" s="29" t="s">
        <v>16</v>
      </c>
      <c r="E7" s="29" t="s">
        <v>19</v>
      </c>
      <c r="F7" s="29" t="s">
        <v>17</v>
      </c>
      <c r="G7" s="29" t="s">
        <v>14</v>
      </c>
      <c r="H7" s="29" t="s">
        <v>5</v>
      </c>
    </row>
    <row r="8" spans="1:12" x14ac:dyDescent="0.2">
      <c r="A8" s="37">
        <v>1000</v>
      </c>
      <c r="B8" s="38" t="s">
        <v>6</v>
      </c>
      <c r="C8" s="39">
        <v>175292.3</v>
      </c>
      <c r="D8" s="39">
        <v>315848.8</v>
      </c>
      <c r="E8" s="39">
        <v>315848.8</v>
      </c>
      <c r="F8" s="39">
        <v>315848.8</v>
      </c>
      <c r="G8" s="39">
        <f>D8-F8</f>
        <v>0</v>
      </c>
      <c r="H8" s="40">
        <f>G8/D8</f>
        <v>0</v>
      </c>
    </row>
    <row r="9" spans="1:12" x14ac:dyDescent="0.2">
      <c r="A9" s="37">
        <v>2000</v>
      </c>
      <c r="B9" s="38" t="s">
        <v>7</v>
      </c>
      <c r="C9" s="39">
        <v>10533</v>
      </c>
      <c r="D9" s="39">
        <v>8645.4</v>
      </c>
      <c r="E9" s="39">
        <v>8645.4</v>
      </c>
      <c r="F9" s="39">
        <v>8645.4</v>
      </c>
      <c r="G9" s="39">
        <f t="shared" ref="G9:G13" si="0">D9-F9</f>
        <v>0</v>
      </c>
      <c r="H9" s="40">
        <f t="shared" ref="H9:H13" si="1">G9/D9</f>
        <v>0</v>
      </c>
    </row>
    <row r="10" spans="1:12" x14ac:dyDescent="0.2">
      <c r="A10" s="37">
        <v>3000</v>
      </c>
      <c r="B10" s="38" t="s">
        <v>8</v>
      </c>
      <c r="C10" s="39">
        <v>117382.2</v>
      </c>
      <c r="D10" s="39">
        <v>38744.699999999997</v>
      </c>
      <c r="E10" s="39">
        <v>38744.699999999997</v>
      </c>
      <c r="F10" s="39">
        <v>38744.699999999997</v>
      </c>
      <c r="G10" s="39">
        <f t="shared" si="0"/>
        <v>0</v>
      </c>
      <c r="H10" s="40">
        <f t="shared" si="1"/>
        <v>0</v>
      </c>
      <c r="L10" s="42"/>
    </row>
    <row r="11" spans="1:12" x14ac:dyDescent="0.2">
      <c r="A11" s="37">
        <v>4000</v>
      </c>
      <c r="B11" s="38" t="s">
        <v>9</v>
      </c>
      <c r="C11" s="39">
        <v>1242.4000000000001</v>
      </c>
      <c r="D11" s="39">
        <v>3573.7</v>
      </c>
      <c r="E11" s="39">
        <v>3573.7</v>
      </c>
      <c r="F11" s="39">
        <v>3573.7</v>
      </c>
      <c r="G11" s="39">
        <f t="shared" si="0"/>
        <v>0</v>
      </c>
      <c r="H11" s="40">
        <f t="shared" si="1"/>
        <v>0</v>
      </c>
      <c r="L11" s="42"/>
    </row>
    <row r="12" spans="1:12" x14ac:dyDescent="0.2">
      <c r="A12" s="37">
        <v>5000</v>
      </c>
      <c r="B12" s="38" t="s">
        <v>10</v>
      </c>
      <c r="C12" s="39">
        <v>0</v>
      </c>
      <c r="D12" s="39">
        <v>0</v>
      </c>
      <c r="E12" s="39">
        <v>0</v>
      </c>
      <c r="F12" s="39">
        <v>0</v>
      </c>
      <c r="G12" s="39">
        <f t="shared" si="0"/>
        <v>0</v>
      </c>
      <c r="H12" s="40">
        <v>0</v>
      </c>
      <c r="L12" s="42"/>
    </row>
    <row r="13" spans="1:12" x14ac:dyDescent="0.2">
      <c r="A13" s="37">
        <v>6000</v>
      </c>
      <c r="B13" s="38" t="s">
        <v>11</v>
      </c>
      <c r="C13" s="39">
        <v>0</v>
      </c>
      <c r="D13" s="39">
        <v>0</v>
      </c>
      <c r="E13" s="39">
        <v>0</v>
      </c>
      <c r="F13" s="39">
        <v>0</v>
      </c>
      <c r="G13" s="39">
        <f t="shared" si="0"/>
        <v>0</v>
      </c>
      <c r="H13" s="40">
        <v>0</v>
      </c>
      <c r="L13" s="42"/>
    </row>
    <row r="14" spans="1:12" ht="13.5" thickBot="1" x14ac:dyDescent="0.25">
      <c r="A14" s="5"/>
      <c r="B14" s="47" t="s">
        <v>12</v>
      </c>
      <c r="C14" s="31">
        <f>SUM(C8:C13)</f>
        <v>304449.90000000002</v>
      </c>
      <c r="D14" s="46">
        <f>SUM(D8:D13)</f>
        <v>366812.60000000003</v>
      </c>
      <c r="E14" s="46">
        <f>SUM(E8:E13)</f>
        <v>366812.60000000003</v>
      </c>
      <c r="F14" s="46">
        <f>SUM(F8:F13)</f>
        <v>366812.60000000003</v>
      </c>
      <c r="G14" s="46">
        <f t="shared" ref="G14" si="2">D14-F14</f>
        <v>0</v>
      </c>
      <c r="H14" s="32"/>
      <c r="L14" s="42"/>
    </row>
    <row r="15" spans="1:12" ht="5.0999999999999996" customHeight="1" thickTop="1" x14ac:dyDescent="0.2">
      <c r="A15" s="6"/>
      <c r="B15" s="6"/>
      <c r="C15" s="7"/>
      <c r="D15" s="7"/>
      <c r="E15" s="7"/>
      <c r="F15" s="7"/>
      <c r="G15" s="7"/>
      <c r="H15" s="7"/>
      <c r="I15" s="8"/>
    </row>
    <row r="16" spans="1:12" ht="13.7" customHeight="1" x14ac:dyDescent="0.2">
      <c r="A16" s="6"/>
      <c r="B16" s="6"/>
      <c r="C16" s="7"/>
      <c r="D16" s="7"/>
      <c r="E16" s="7"/>
      <c r="F16" s="7"/>
      <c r="G16" s="7"/>
      <c r="H16" s="7"/>
      <c r="I16" s="8"/>
    </row>
    <row r="17" spans="1:15" ht="15" x14ac:dyDescent="0.2">
      <c r="A17" s="1" t="s">
        <v>21</v>
      </c>
      <c r="B17" s="6"/>
      <c r="C17" s="9"/>
      <c r="D17" s="9"/>
      <c r="E17" s="9"/>
      <c r="F17" s="9"/>
      <c r="G17" s="9"/>
      <c r="H17" s="9"/>
      <c r="I17" s="8"/>
    </row>
    <row r="18" spans="1:15" ht="16.350000000000001" customHeight="1" x14ac:dyDescent="0.2">
      <c r="A18" s="3"/>
      <c r="B18" s="6"/>
      <c r="C18" s="11" t="s">
        <v>0</v>
      </c>
      <c r="D18" s="11" t="s">
        <v>0</v>
      </c>
      <c r="E18" s="11"/>
      <c r="F18" s="11" t="s">
        <v>1</v>
      </c>
      <c r="G18" s="11" t="s">
        <v>2</v>
      </c>
      <c r="I18" s="12"/>
    </row>
    <row r="19" spans="1:15" ht="24" x14ac:dyDescent="0.2">
      <c r="A19" s="28" t="s">
        <v>3</v>
      </c>
      <c r="B19" s="28" t="s">
        <v>4</v>
      </c>
      <c r="C19" s="30" t="s">
        <v>15</v>
      </c>
      <c r="D19" s="29" t="s">
        <v>16</v>
      </c>
      <c r="E19" s="29" t="s">
        <v>19</v>
      </c>
      <c r="F19" s="29" t="s">
        <v>17</v>
      </c>
      <c r="G19" s="29" t="s">
        <v>14</v>
      </c>
      <c r="H19" s="29" t="s">
        <v>5</v>
      </c>
      <c r="I19" s="12"/>
      <c r="L19" s="48"/>
    </row>
    <row r="20" spans="1:15" x14ac:dyDescent="0.2">
      <c r="A20" s="33">
        <v>1000</v>
      </c>
      <c r="B20" s="34" t="s">
        <v>6</v>
      </c>
      <c r="C20" s="35">
        <v>45923.9</v>
      </c>
      <c r="D20" s="35">
        <v>9609.5</v>
      </c>
      <c r="E20" s="35">
        <v>471.8</v>
      </c>
      <c r="F20" s="35">
        <v>640.29999999999995</v>
      </c>
      <c r="G20" s="39">
        <f>D20-F20</f>
        <v>8969.2000000000007</v>
      </c>
      <c r="H20" s="40">
        <f>G20/D20</f>
        <v>0.93336802122899221</v>
      </c>
      <c r="I20" s="12"/>
      <c r="L20" s="49"/>
    </row>
    <row r="21" spans="1:15" x14ac:dyDescent="0.2">
      <c r="A21" s="33">
        <v>2000</v>
      </c>
      <c r="B21" s="34" t="s">
        <v>7</v>
      </c>
      <c r="C21" s="35">
        <v>146152.1</v>
      </c>
      <c r="D21" s="35">
        <v>5165.7</v>
      </c>
      <c r="E21" s="35">
        <v>5107.7</v>
      </c>
      <c r="F21" s="35">
        <v>2439.1</v>
      </c>
      <c r="G21" s="39">
        <f t="shared" ref="G21:G25" si="3">D21-F21</f>
        <v>2726.6</v>
      </c>
      <c r="H21" s="40">
        <f t="shared" ref="H21:H25" si="4">G21/D21</f>
        <v>0.52782778713436707</v>
      </c>
      <c r="I21" s="12"/>
      <c r="L21" s="49"/>
    </row>
    <row r="22" spans="1:15" x14ac:dyDescent="0.2">
      <c r="A22" s="33">
        <v>3000</v>
      </c>
      <c r="B22" s="34" t="s">
        <v>8</v>
      </c>
      <c r="C22" s="35">
        <f>228486.4-2696.3</f>
        <v>225790.1</v>
      </c>
      <c r="D22" s="35">
        <v>23698</v>
      </c>
      <c r="E22" s="35">
        <v>17109.599999999999</v>
      </c>
      <c r="F22" s="36">
        <v>13353.8</v>
      </c>
      <c r="G22" s="39">
        <f t="shared" si="3"/>
        <v>10344.200000000001</v>
      </c>
      <c r="H22" s="40">
        <f t="shared" si="4"/>
        <v>0.43650097054603765</v>
      </c>
      <c r="I22" s="12"/>
      <c r="L22" s="49"/>
    </row>
    <row r="23" spans="1:15" x14ac:dyDescent="0.2">
      <c r="A23" s="33">
        <v>4000</v>
      </c>
      <c r="B23" s="34" t="s">
        <v>9</v>
      </c>
      <c r="C23" s="35">
        <v>3500</v>
      </c>
      <c r="D23" s="35">
        <v>3870</v>
      </c>
      <c r="E23" s="35">
        <v>1754.4</v>
      </c>
      <c r="F23" s="36">
        <v>1853.2</v>
      </c>
      <c r="G23" s="39">
        <f t="shared" si="3"/>
        <v>2016.8</v>
      </c>
      <c r="H23" s="40">
        <f t="shared" si="4"/>
        <v>0.52113695090439272</v>
      </c>
      <c r="I23" s="12"/>
      <c r="L23" s="49"/>
    </row>
    <row r="24" spans="1:15" x14ac:dyDescent="0.2">
      <c r="A24" s="33">
        <v>5000</v>
      </c>
      <c r="B24" s="34" t="s">
        <v>10</v>
      </c>
      <c r="C24" s="35">
        <v>39500</v>
      </c>
      <c r="D24" s="35">
        <v>0</v>
      </c>
      <c r="E24" s="35">
        <v>0</v>
      </c>
      <c r="F24" s="36">
        <v>0</v>
      </c>
      <c r="G24" s="39">
        <f t="shared" si="3"/>
        <v>0</v>
      </c>
      <c r="H24" s="40">
        <v>0</v>
      </c>
      <c r="I24" s="12"/>
      <c r="L24" s="48"/>
      <c r="M24" s="10"/>
    </row>
    <row r="25" spans="1:15" x14ac:dyDescent="0.2">
      <c r="A25" s="33">
        <v>6000</v>
      </c>
      <c r="B25" s="34" t="s">
        <v>11</v>
      </c>
      <c r="C25" s="35">
        <v>0</v>
      </c>
      <c r="D25" s="35">
        <v>0</v>
      </c>
      <c r="E25" s="35">
        <v>0</v>
      </c>
      <c r="F25" s="36">
        <v>0</v>
      </c>
      <c r="G25" s="39">
        <f t="shared" si="3"/>
        <v>0</v>
      </c>
      <c r="H25" s="40">
        <v>0</v>
      </c>
      <c r="I25" s="12"/>
      <c r="L25" s="48"/>
    </row>
    <row r="26" spans="1:15" ht="13.5" thickBot="1" x14ac:dyDescent="0.25">
      <c r="A26" s="5"/>
      <c r="B26" s="47" t="s">
        <v>12</v>
      </c>
      <c r="C26" s="31">
        <f>SUM(C20:C25)</f>
        <v>460866.1</v>
      </c>
      <c r="D26" s="46">
        <f>SUM(D20:D25)</f>
        <v>42343.199999999997</v>
      </c>
      <c r="E26" s="46">
        <f>SUM(E20:E25)</f>
        <v>24443.5</v>
      </c>
      <c r="F26" s="46">
        <f>SUM(F20:F25)</f>
        <v>18286.399999999998</v>
      </c>
      <c r="G26" s="46">
        <f t="shared" ref="G26" si="5">D26-F26</f>
        <v>24056.799999999999</v>
      </c>
      <c r="H26" s="32"/>
      <c r="I26" s="12"/>
      <c r="L26" s="48"/>
      <c r="M26" s="10"/>
    </row>
    <row r="27" spans="1:15" ht="15.75" thickTop="1" x14ac:dyDescent="0.2">
      <c r="A27" s="3"/>
      <c r="B27" s="6"/>
      <c r="C27" s="11"/>
      <c r="D27" s="11"/>
      <c r="E27" s="11"/>
      <c r="F27" s="11"/>
      <c r="G27" s="11"/>
      <c r="I27" s="12"/>
    </row>
    <row r="28" spans="1:15" ht="6" customHeight="1" x14ac:dyDescent="0.2">
      <c r="A28" s="13"/>
      <c r="B28" s="14"/>
      <c r="C28" s="15"/>
      <c r="D28" s="15"/>
      <c r="E28" s="15"/>
      <c r="F28" s="15"/>
      <c r="G28" s="15"/>
      <c r="H28" s="15"/>
      <c r="I28" s="16"/>
      <c r="L28" s="44"/>
      <c r="M28" s="24"/>
      <c r="N28" s="24"/>
      <c r="O28" s="24"/>
    </row>
    <row r="29" spans="1:15" ht="15.75" customHeight="1" x14ac:dyDescent="0.2">
      <c r="A29" s="1" t="s">
        <v>22</v>
      </c>
      <c r="B29" s="6"/>
      <c r="C29" s="7"/>
      <c r="D29" s="7"/>
      <c r="E29" s="7"/>
      <c r="F29" s="7"/>
      <c r="G29" s="7"/>
      <c r="H29" s="8"/>
      <c r="L29" s="43"/>
      <c r="M29" s="24"/>
      <c r="N29" s="24"/>
      <c r="O29" s="24"/>
    </row>
    <row r="30" spans="1:15" ht="18" customHeight="1" x14ac:dyDescent="0.2">
      <c r="A30" s="17"/>
      <c r="B30" s="6"/>
      <c r="C30" s="11" t="s">
        <v>0</v>
      </c>
      <c r="D30" s="11" t="s">
        <v>0</v>
      </c>
      <c r="E30" s="11"/>
      <c r="F30" s="11" t="s">
        <v>1</v>
      </c>
      <c r="G30" s="11" t="s">
        <v>2</v>
      </c>
      <c r="J30" s="18"/>
      <c r="L30" s="43"/>
      <c r="M30" s="24"/>
      <c r="N30" s="24"/>
      <c r="O30" s="24"/>
    </row>
    <row r="31" spans="1:15" ht="24" x14ac:dyDescent="0.2">
      <c r="A31" s="28" t="s">
        <v>3</v>
      </c>
      <c r="B31" s="28" t="s">
        <v>4</v>
      </c>
      <c r="C31" s="30" t="s">
        <v>15</v>
      </c>
      <c r="D31" s="29" t="s">
        <v>16</v>
      </c>
      <c r="E31" s="29" t="s">
        <v>19</v>
      </c>
      <c r="F31" s="29" t="s">
        <v>17</v>
      </c>
      <c r="G31" s="29" t="s">
        <v>14</v>
      </c>
      <c r="H31" s="29" t="s">
        <v>5</v>
      </c>
      <c r="L31" s="43"/>
      <c r="M31" s="24"/>
      <c r="N31" s="24"/>
      <c r="O31" s="24"/>
    </row>
    <row r="32" spans="1:15" ht="10.5" customHeight="1" x14ac:dyDescent="0.2">
      <c r="A32" s="33">
        <v>1000</v>
      </c>
      <c r="B32" s="34" t="s">
        <v>6</v>
      </c>
      <c r="C32" s="35" t="e">
        <f>C8+#REF!</f>
        <v>#REF!</v>
      </c>
      <c r="D32" s="35">
        <f>+D8+D20</f>
        <v>325458.3</v>
      </c>
      <c r="E32" s="35">
        <f>+E8+E20</f>
        <v>316320.59999999998</v>
      </c>
      <c r="F32" s="35">
        <f>+F8+F20</f>
        <v>316489.09999999998</v>
      </c>
      <c r="G32" s="39">
        <f>D32-F32</f>
        <v>8969.2000000000116</v>
      </c>
      <c r="H32" s="40">
        <f>G32/D32</f>
        <v>2.7558676487894184E-2</v>
      </c>
      <c r="L32" s="45"/>
      <c r="M32" s="24"/>
      <c r="N32" s="24"/>
      <c r="O32" s="24"/>
    </row>
    <row r="33" spans="1:15" ht="10.5" customHeight="1" x14ac:dyDescent="0.2">
      <c r="A33" s="33">
        <v>2000</v>
      </c>
      <c r="B33" s="34" t="s">
        <v>7</v>
      </c>
      <c r="C33" s="35" t="e">
        <f>C9+#REF!</f>
        <v>#REF!</v>
      </c>
      <c r="D33" s="35">
        <f t="shared" ref="D33:E38" si="6">+D9+D21</f>
        <v>13811.099999999999</v>
      </c>
      <c r="E33" s="35">
        <f t="shared" si="6"/>
        <v>13753.099999999999</v>
      </c>
      <c r="F33" s="35">
        <f t="shared" ref="F33:F37" si="7">+F9+F21</f>
        <v>11084.5</v>
      </c>
      <c r="G33" s="39">
        <f t="shared" ref="G33:G37" si="8">D33-F33</f>
        <v>2726.5999999999985</v>
      </c>
      <c r="H33" s="40">
        <f t="shared" ref="H33:H37" si="9">G33/D33</f>
        <v>0.19742091506107398</v>
      </c>
      <c r="L33" s="45"/>
      <c r="M33" s="24"/>
      <c r="N33" s="24"/>
      <c r="O33" s="24"/>
    </row>
    <row r="34" spans="1:15" ht="10.5" customHeight="1" x14ac:dyDescent="0.2">
      <c r="A34" s="33">
        <v>3000</v>
      </c>
      <c r="B34" s="34" t="s">
        <v>8</v>
      </c>
      <c r="C34" s="35" t="e">
        <f>C10+#REF!</f>
        <v>#REF!</v>
      </c>
      <c r="D34" s="35">
        <f t="shared" si="6"/>
        <v>62442.7</v>
      </c>
      <c r="E34" s="35">
        <f t="shared" si="6"/>
        <v>55854.299999999996</v>
      </c>
      <c r="F34" s="35">
        <f t="shared" si="7"/>
        <v>52098.5</v>
      </c>
      <c r="G34" s="39">
        <f t="shared" si="8"/>
        <v>10344.199999999997</v>
      </c>
      <c r="H34" s="40">
        <f>G34/D34</f>
        <v>0.1656590762410978</v>
      </c>
      <c r="K34" s="10"/>
      <c r="L34" s="44"/>
      <c r="M34" s="24"/>
      <c r="N34" s="24"/>
      <c r="O34" s="24"/>
    </row>
    <row r="35" spans="1:15" ht="13.35" customHeight="1" x14ac:dyDescent="0.2">
      <c r="A35" s="33">
        <v>4000</v>
      </c>
      <c r="B35" s="34" t="s">
        <v>9</v>
      </c>
      <c r="C35" s="35" t="e">
        <f>C11+#REF!</f>
        <v>#REF!</v>
      </c>
      <c r="D35" s="35">
        <f t="shared" si="6"/>
        <v>7443.7</v>
      </c>
      <c r="E35" s="35">
        <f t="shared" si="6"/>
        <v>5328.1</v>
      </c>
      <c r="F35" s="35">
        <f t="shared" si="7"/>
        <v>5426.9</v>
      </c>
      <c r="G35" s="39">
        <f t="shared" si="8"/>
        <v>2016.8000000000002</v>
      </c>
      <c r="H35" s="40">
        <f t="shared" si="9"/>
        <v>0.27094052688850978</v>
      </c>
      <c r="I35" s="19"/>
      <c r="L35" s="45"/>
      <c r="M35" s="24"/>
      <c r="N35" s="24"/>
      <c r="O35" s="24"/>
    </row>
    <row r="36" spans="1:15" ht="10.5" customHeight="1" x14ac:dyDescent="0.2">
      <c r="A36" s="33">
        <v>5000</v>
      </c>
      <c r="B36" s="34" t="s">
        <v>10</v>
      </c>
      <c r="C36" s="35" t="e">
        <f>C12+#REF!</f>
        <v>#REF!</v>
      </c>
      <c r="D36" s="35">
        <f t="shared" si="6"/>
        <v>0</v>
      </c>
      <c r="E36" s="35">
        <f t="shared" si="6"/>
        <v>0</v>
      </c>
      <c r="F36" s="35">
        <f t="shared" si="7"/>
        <v>0</v>
      </c>
      <c r="G36" s="39">
        <f t="shared" si="8"/>
        <v>0</v>
      </c>
      <c r="H36" s="40">
        <v>0</v>
      </c>
      <c r="L36" s="45"/>
      <c r="M36" s="24"/>
      <c r="N36" s="24"/>
      <c r="O36" s="24"/>
    </row>
    <row r="37" spans="1:15" ht="10.5" customHeight="1" x14ac:dyDescent="0.2">
      <c r="A37" s="33">
        <v>6000</v>
      </c>
      <c r="B37" s="34" t="s">
        <v>11</v>
      </c>
      <c r="C37" s="35" t="e">
        <f>C13+#REF!</f>
        <v>#REF!</v>
      </c>
      <c r="D37" s="35">
        <f t="shared" si="6"/>
        <v>0</v>
      </c>
      <c r="E37" s="35">
        <f t="shared" si="6"/>
        <v>0</v>
      </c>
      <c r="F37" s="35">
        <f t="shared" si="7"/>
        <v>0</v>
      </c>
      <c r="G37" s="39">
        <f t="shared" si="8"/>
        <v>0</v>
      </c>
      <c r="H37" s="40">
        <v>0</v>
      </c>
    </row>
    <row r="38" spans="1:15" ht="13.5" customHeight="1" thickBot="1" x14ac:dyDescent="0.25">
      <c r="A38" s="5"/>
      <c r="B38" s="47" t="s">
        <v>12</v>
      </c>
      <c r="C38" s="31" t="e">
        <f>SUM(C32:C37)</f>
        <v>#REF!</v>
      </c>
      <c r="D38" s="46">
        <f t="shared" si="6"/>
        <v>409155.80000000005</v>
      </c>
      <c r="E38" s="46">
        <f t="shared" si="6"/>
        <v>391256.10000000003</v>
      </c>
      <c r="F38" s="46">
        <f>+F14+F26</f>
        <v>385099.00000000006</v>
      </c>
      <c r="G38" s="46">
        <f>+G14+G26</f>
        <v>24056.799999999999</v>
      </c>
      <c r="H38" s="46"/>
    </row>
    <row r="39" spans="1:15" ht="10.5" customHeight="1" thickTop="1" x14ac:dyDescent="0.2">
      <c r="D39" s="10"/>
      <c r="E39" s="10"/>
      <c r="F39" s="10"/>
      <c r="G39" s="10"/>
    </row>
    <row r="40" spans="1:15" x14ac:dyDescent="0.2">
      <c r="A40" s="22"/>
      <c r="B40" s="22"/>
      <c r="C40" s="22"/>
      <c r="D40" s="27"/>
      <c r="E40" s="27"/>
      <c r="F40" s="27"/>
      <c r="K40" s="10"/>
    </row>
    <row r="41" spans="1:15" s="53" customFormat="1" ht="18" x14ac:dyDescent="0.2">
      <c r="A41" s="51" t="s">
        <v>23</v>
      </c>
      <c r="B41" s="52"/>
      <c r="C41" s="4"/>
      <c r="D41" s="4"/>
      <c r="E41" s="4"/>
      <c r="F41" s="4"/>
      <c r="G41" s="4"/>
      <c r="I41" s="54"/>
      <c r="L41" s="55"/>
    </row>
    <row r="42" spans="1:15" ht="17.45" customHeight="1" x14ac:dyDescent="0.2">
      <c r="A42" s="3"/>
      <c r="B42" s="6"/>
      <c r="C42" s="11"/>
      <c r="D42" s="11"/>
      <c r="E42" s="11" t="s">
        <v>0</v>
      </c>
      <c r="F42" s="11" t="s">
        <v>1</v>
      </c>
      <c r="G42" s="11" t="s">
        <v>2</v>
      </c>
      <c r="I42" s="12"/>
      <c r="M42" s="10"/>
    </row>
    <row r="43" spans="1:15" ht="24" customHeight="1" x14ac:dyDescent="0.2">
      <c r="A43" s="28" t="s">
        <v>3</v>
      </c>
      <c r="B43" s="60" t="s">
        <v>4</v>
      </c>
      <c r="C43" s="61"/>
      <c r="D43" s="62"/>
      <c r="E43" s="29" t="s">
        <v>25</v>
      </c>
      <c r="F43" s="29" t="s">
        <v>26</v>
      </c>
      <c r="G43" s="29" t="s">
        <v>14</v>
      </c>
      <c r="H43" s="29" t="s">
        <v>5</v>
      </c>
      <c r="L43" s="43"/>
      <c r="M43" s="24"/>
      <c r="N43" s="24"/>
      <c r="O43" s="24"/>
    </row>
    <row r="44" spans="1:15" x14ac:dyDescent="0.2">
      <c r="A44" s="56"/>
      <c r="B44" s="63" t="s">
        <v>27</v>
      </c>
      <c r="C44" s="63"/>
      <c r="D44" s="63"/>
      <c r="E44" s="57">
        <v>19523.5</v>
      </c>
      <c r="F44" s="57">
        <v>24122.799999999999</v>
      </c>
      <c r="G44" s="57">
        <f>+E44-F44</f>
        <v>-4599.2999999999993</v>
      </c>
      <c r="H44" s="58">
        <f>+G44/E44</f>
        <v>-0.23557763720644348</v>
      </c>
      <c r="L44" s="44"/>
      <c r="M44" s="24"/>
      <c r="N44" s="24"/>
      <c r="O44" s="24"/>
    </row>
    <row r="45" spans="1:15" x14ac:dyDescent="0.2">
      <c r="A45" s="23"/>
      <c r="B45" s="20"/>
      <c r="C45" s="20"/>
      <c r="D45" s="24"/>
      <c r="E45" s="24"/>
      <c r="F45" s="24"/>
      <c r="G45" s="25"/>
      <c r="H45" s="24"/>
      <c r="I45" s="24"/>
      <c r="J45" s="24"/>
      <c r="K45" s="24"/>
      <c r="L45" s="43"/>
    </row>
    <row r="46" spans="1:15" x14ac:dyDescent="0.2">
      <c r="A46" s="50" t="s">
        <v>24</v>
      </c>
      <c r="B46" s="20"/>
      <c r="C46" s="20"/>
      <c r="D46" s="25"/>
      <c r="E46" s="25"/>
      <c r="F46" s="25"/>
      <c r="G46" s="25"/>
      <c r="H46" s="24"/>
      <c r="I46" s="24"/>
      <c r="J46" s="24"/>
      <c r="K46" s="24"/>
      <c r="L46" s="43"/>
    </row>
    <row r="47" spans="1:15" x14ac:dyDescent="0.2">
      <c r="A47" s="26"/>
      <c r="B47" s="20"/>
      <c r="C47" s="20"/>
      <c r="D47" s="24"/>
      <c r="E47" s="24"/>
      <c r="F47" s="24"/>
      <c r="G47" s="25"/>
      <c r="H47" s="24"/>
      <c r="I47" s="24"/>
      <c r="J47" s="24"/>
      <c r="K47" s="24"/>
      <c r="L47" s="43"/>
    </row>
    <row r="48" spans="1:15" x14ac:dyDescent="0.2">
      <c r="A48" s="26"/>
      <c r="B48" s="20"/>
      <c r="C48" s="20"/>
      <c r="D48" s="24"/>
      <c r="E48" s="24"/>
      <c r="F48" s="24"/>
      <c r="G48" s="25"/>
      <c r="H48" s="24"/>
      <c r="I48" s="24"/>
      <c r="J48" s="24"/>
      <c r="K48" s="24"/>
      <c r="L48" s="43"/>
    </row>
    <row r="49" spans="1:12" x14ac:dyDescent="0.2">
      <c r="A49" s="26"/>
      <c r="B49" s="21"/>
      <c r="C49" s="21"/>
      <c r="D49" s="24"/>
      <c r="E49" s="24"/>
      <c r="F49" s="24"/>
      <c r="G49" s="25"/>
      <c r="H49" s="24"/>
      <c r="I49" s="24"/>
      <c r="J49" s="24"/>
      <c r="K49" s="24"/>
      <c r="L49" s="43"/>
    </row>
    <row r="50" spans="1:12" x14ac:dyDescent="0.2">
      <c r="A50" s="24"/>
      <c r="B50" s="21"/>
      <c r="C50" s="21"/>
      <c r="D50" s="25"/>
      <c r="E50" s="25"/>
      <c r="F50" s="24"/>
      <c r="G50" s="25"/>
      <c r="H50" s="24"/>
      <c r="I50" s="24"/>
      <c r="J50" s="24"/>
      <c r="K50" s="24"/>
      <c r="L50" s="43"/>
    </row>
    <row r="51" spans="1:12" x14ac:dyDescent="0.2">
      <c r="A51" s="24"/>
      <c r="B51" s="21"/>
      <c r="C51" s="21"/>
      <c r="D51" s="24"/>
      <c r="E51" s="24"/>
      <c r="F51" s="24"/>
      <c r="G51" s="24"/>
      <c r="H51" s="24"/>
      <c r="I51" s="24"/>
      <c r="J51" s="24"/>
      <c r="K51" s="24"/>
      <c r="L51" s="43"/>
    </row>
    <row r="52" spans="1:12" x14ac:dyDescent="0.2">
      <c r="A52" s="24"/>
      <c r="B52" s="21"/>
      <c r="C52" s="21"/>
      <c r="D52" s="24"/>
      <c r="E52" s="24"/>
      <c r="F52" s="24"/>
      <c r="G52" s="24"/>
      <c r="H52" s="24"/>
      <c r="I52" s="24"/>
      <c r="J52" s="24"/>
      <c r="K52" s="24"/>
      <c r="L52" s="43"/>
    </row>
    <row r="53" spans="1:12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43"/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43"/>
    </row>
  </sheetData>
  <mergeCells count="5">
    <mergeCell ref="A1:I1"/>
    <mergeCell ref="A2:I2"/>
    <mergeCell ref="A3:I3"/>
    <mergeCell ref="B43:D43"/>
    <mergeCell ref="B44:D44"/>
  </mergeCells>
  <phoneticPr fontId="14" type="noConversion"/>
  <printOptions horizontalCentered="1"/>
  <pageMargins left="0.78740157480314965" right="0.78740157480314965" top="0.98425196850393704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miles de pesos </vt:lpstr>
      <vt:lpstr>'miles de pesos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JDGOMEZ</cp:lastModifiedBy>
  <cp:lastPrinted>2019-04-09T22:22:19Z</cp:lastPrinted>
  <dcterms:created xsi:type="dcterms:W3CDTF">2013-08-27T01:20:41Z</dcterms:created>
  <dcterms:modified xsi:type="dcterms:W3CDTF">2022-02-17T00:41:29Z</dcterms:modified>
</cp:coreProperties>
</file>