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24226"/>
  <mc:AlternateContent xmlns:mc="http://schemas.openxmlformats.org/markup-compatibility/2006">
    <mc:Choice Requires="x15">
      <x15ac:absPath xmlns:x15ac="http://schemas.microsoft.com/office/spreadsheetml/2010/11/ac" url="https://ecosur365p-my.sharepoint.com/personal/aquiroga_ecosur_mx/Documents/JG/Primera Sesión 2022/"/>
    </mc:Choice>
  </mc:AlternateContent>
  <xr:revisionPtr revIDLastSave="0" documentId="8_{595CA56C-4E89-5741-A92B-1A1349C3B1EF}" xr6:coauthVersionLast="45" xr6:coauthVersionMax="45" xr10:uidLastSave="{00000000-0000-0000-0000-000000000000}"/>
  <bookViews>
    <workbookView xWindow="3340" yWindow="1140" windowWidth="21120" windowHeight="13820" tabRatio="302" xr2:uid="{00000000-000D-0000-FFFF-FFFF00000000}"/>
  </bookViews>
  <sheets>
    <sheet name="Proyectos" sheetId="15" r:id="rId1"/>
    <sheet name="catalogo" sheetId="14" r:id="rId2"/>
  </sheets>
  <externalReferences>
    <externalReference r:id="rId3"/>
  </externalReferences>
  <definedNames>
    <definedName name="_xlnm._FilterDatabase" localSheetId="0" hidden="1">Proyectos!$A$2:$O$94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 i="15" l="1"/>
  <c r="M4" i="15"/>
  <c r="L5" i="15"/>
  <c r="M5" i="15"/>
  <c r="L6" i="15"/>
  <c r="M6" i="15"/>
  <c r="L7" i="15"/>
  <c r="M7" i="15"/>
  <c r="L8" i="15"/>
  <c r="M8" i="15"/>
  <c r="L9" i="15"/>
  <c r="M9" i="15"/>
  <c r="L10" i="15"/>
  <c r="M10" i="15"/>
  <c r="L11" i="15"/>
  <c r="M11" i="15"/>
  <c r="L12" i="15"/>
  <c r="M12" i="15"/>
  <c r="L13" i="15"/>
  <c r="M13" i="15"/>
  <c r="L14" i="15"/>
  <c r="M14" i="15"/>
  <c r="L15" i="15"/>
  <c r="M15" i="15"/>
  <c r="L16" i="15"/>
  <c r="M16" i="15"/>
  <c r="L17" i="15"/>
  <c r="M17" i="15"/>
  <c r="L18" i="15"/>
  <c r="M18" i="15"/>
  <c r="L19" i="15"/>
  <c r="M19" i="15"/>
  <c r="L20" i="15"/>
  <c r="M20" i="15"/>
  <c r="L21" i="15"/>
  <c r="M21" i="15"/>
  <c r="L22" i="15"/>
  <c r="M22" i="15"/>
  <c r="L23" i="15"/>
  <c r="M23" i="15"/>
  <c r="L24" i="15"/>
  <c r="M24" i="15"/>
  <c r="L25" i="15"/>
  <c r="M25" i="15"/>
  <c r="L26" i="15"/>
  <c r="M26" i="15"/>
  <c r="L27" i="15"/>
  <c r="M27" i="15"/>
  <c r="L28" i="15"/>
  <c r="M28" i="15"/>
  <c r="L29" i="15"/>
  <c r="M29" i="15"/>
  <c r="L30" i="15"/>
  <c r="M30" i="15"/>
  <c r="L31" i="15"/>
  <c r="M31" i="15"/>
  <c r="L32" i="15"/>
  <c r="M32" i="15"/>
  <c r="L33" i="15"/>
  <c r="M33" i="15"/>
  <c r="L34" i="15"/>
  <c r="M34" i="15"/>
  <c r="L35" i="15"/>
  <c r="M35" i="15"/>
  <c r="L36" i="15"/>
  <c r="M36" i="15"/>
  <c r="L37" i="15"/>
  <c r="M37" i="15"/>
  <c r="L38" i="15"/>
  <c r="M38" i="15"/>
  <c r="L39" i="15"/>
  <c r="M39" i="15"/>
  <c r="L40" i="15"/>
  <c r="M40" i="15"/>
  <c r="L41" i="15"/>
  <c r="M41" i="15"/>
  <c r="L42" i="15"/>
  <c r="M42" i="15"/>
  <c r="L43" i="15"/>
  <c r="M43" i="15"/>
  <c r="L44" i="15"/>
  <c r="M44" i="15"/>
  <c r="L45" i="15"/>
  <c r="M45" i="15"/>
  <c r="L46" i="15"/>
  <c r="M46" i="15"/>
  <c r="L47" i="15"/>
  <c r="M47" i="15"/>
  <c r="L48" i="15"/>
  <c r="M48" i="15"/>
  <c r="L49" i="15"/>
  <c r="M49" i="15"/>
  <c r="L50" i="15"/>
  <c r="M50" i="15"/>
  <c r="L51" i="15"/>
  <c r="M51" i="15"/>
  <c r="L52" i="15"/>
  <c r="M52" i="15"/>
  <c r="L53" i="15"/>
  <c r="M53" i="15"/>
  <c r="L54" i="15"/>
  <c r="M54" i="15"/>
  <c r="L55" i="15"/>
  <c r="M55" i="15"/>
  <c r="L56" i="15"/>
  <c r="M56" i="15"/>
  <c r="L57" i="15"/>
  <c r="M57" i="15"/>
  <c r="L58" i="15"/>
  <c r="M58" i="15"/>
  <c r="L59" i="15"/>
  <c r="M59" i="15"/>
  <c r="L60" i="15"/>
  <c r="M60" i="15"/>
  <c r="L61" i="15"/>
  <c r="M61" i="15"/>
  <c r="L62" i="15"/>
  <c r="M62" i="15"/>
  <c r="L63" i="15"/>
  <c r="M63" i="15"/>
  <c r="L64" i="15"/>
  <c r="M64" i="15"/>
  <c r="L65" i="15"/>
  <c r="M65" i="15"/>
  <c r="L66" i="15"/>
  <c r="M66" i="15"/>
  <c r="L67" i="15"/>
  <c r="M67" i="15"/>
  <c r="L68" i="15"/>
  <c r="M68" i="15"/>
  <c r="L69" i="15"/>
  <c r="M69" i="15"/>
  <c r="L70" i="15"/>
  <c r="M70" i="15"/>
  <c r="L71" i="15"/>
  <c r="M71" i="15"/>
  <c r="L72" i="15"/>
  <c r="M72" i="15"/>
  <c r="L73" i="15"/>
  <c r="M73" i="15"/>
  <c r="L74" i="15"/>
  <c r="M74" i="15"/>
  <c r="L75" i="15"/>
  <c r="M75" i="15"/>
  <c r="L76" i="15"/>
  <c r="M76" i="15"/>
  <c r="L77" i="15"/>
  <c r="M77" i="15"/>
  <c r="L78" i="15"/>
  <c r="M78" i="15"/>
  <c r="L79" i="15"/>
  <c r="M79" i="15"/>
  <c r="L80" i="15"/>
  <c r="M80" i="15"/>
  <c r="L81" i="15"/>
  <c r="M81" i="15"/>
  <c r="L82" i="15"/>
  <c r="M82" i="15"/>
  <c r="L83" i="15"/>
  <c r="M83" i="15"/>
  <c r="L84" i="15"/>
  <c r="M84" i="15"/>
  <c r="L85" i="15"/>
  <c r="M85" i="15"/>
  <c r="L86" i="15"/>
  <c r="M86" i="15"/>
  <c r="L87" i="15"/>
  <c r="M87" i="15"/>
  <c r="L88" i="15"/>
  <c r="M88" i="15"/>
  <c r="L89" i="15"/>
  <c r="M89" i="15"/>
  <c r="L90" i="15"/>
  <c r="M90" i="15"/>
  <c r="L91" i="15"/>
  <c r="M91" i="15"/>
  <c r="L92" i="15"/>
  <c r="M92" i="15"/>
  <c r="L93" i="15"/>
  <c r="M93" i="15"/>
  <c r="L94" i="15"/>
  <c r="M94" i="15"/>
  <c r="M3" i="15"/>
  <c r="L3" i="15"/>
  <c r="K43" i="15" l="1"/>
  <c r="K49" i="15"/>
  <c r="K45" i="15"/>
  <c r="K41" i="15"/>
  <c r="K37" i="15"/>
  <c r="K25" i="15"/>
  <c r="K21" i="15"/>
  <c r="K13" i="15"/>
  <c r="K11" i="15"/>
  <c r="K80" i="15"/>
  <c r="K44" i="15"/>
  <c r="K5" i="15"/>
  <c r="K38" i="15"/>
  <c r="K67" i="15"/>
  <c r="K59" i="15"/>
  <c r="K51" i="15"/>
  <c r="K35" i="15"/>
  <c r="K90" i="15"/>
  <c r="K86" i="15"/>
  <c r="K74" i="15"/>
  <c r="K50" i="15"/>
  <c r="K46" i="15"/>
  <c r="K42" i="15"/>
  <c r="K30" i="15"/>
  <c r="K26" i="15"/>
  <c r="K22" i="15"/>
  <c r="K18" i="15"/>
  <c r="K14" i="15"/>
  <c r="K63" i="15"/>
  <c r="K55" i="15"/>
  <c r="K47" i="15"/>
  <c r="K39" i="15"/>
  <c r="K23" i="15"/>
  <c r="K7" i="15"/>
  <c r="K91" i="15"/>
  <c r="K75" i="15"/>
  <c r="K8" i="15"/>
  <c r="K88" i="15"/>
  <c r="K84" i="15"/>
  <c r="K76" i="15"/>
  <c r="K72" i="15"/>
  <c r="K68" i="15"/>
  <c r="K60" i="15"/>
  <c r="K56" i="15"/>
  <c r="K48" i="15"/>
  <c r="K36" i="15"/>
  <c r="K20" i="15"/>
  <c r="K16" i="15"/>
  <c r="K12" i="15"/>
  <c r="K82" i="15"/>
  <c r="K66" i="15"/>
  <c r="K58" i="15"/>
  <c r="K4" i="15"/>
  <c r="K83" i="15"/>
  <c r="K87" i="15"/>
  <c r="K79" i="15"/>
  <c r="K71" i="15"/>
  <c r="K93" i="15"/>
  <c r="K85" i="15"/>
  <c r="K81" i="15"/>
  <c r="K77" i="15"/>
  <c r="K73" i="15"/>
  <c r="K61" i="15"/>
  <c r="K57" i="15"/>
  <c r="K53" i="15"/>
</calcChain>
</file>

<file path=xl/sharedStrings.xml><?xml version="1.0" encoding="utf-8"?>
<sst xmlns="http://schemas.openxmlformats.org/spreadsheetml/2006/main" count="578" uniqueCount="329">
  <si>
    <t xml:space="preserve">No. </t>
  </si>
  <si>
    <t>Nombre del proyecto</t>
  </si>
  <si>
    <t>Fondos CONACYT (seleccionar fondo)</t>
  </si>
  <si>
    <t>Otras agencias de financiamiento (indicar nombre)</t>
  </si>
  <si>
    <t>Vinculado a empresa (indicar nombre de la empresa)</t>
  </si>
  <si>
    <t>Tipo de proyecto (investigación, desarrollo tecnológico o servicio)</t>
  </si>
  <si>
    <t xml:space="preserve">Fecha (mes/año) de inicio según convenio </t>
  </si>
  <si>
    <t>Fecha de término (mes/año) según convenio</t>
  </si>
  <si>
    <t>Porcentaje de avance</t>
  </si>
  <si>
    <t>Monto autorizado</t>
  </si>
  <si>
    <t>Monto ejercido a la fecha</t>
  </si>
  <si>
    <t>Fondo Institucional del CONACYT (FOINS)</t>
  </si>
  <si>
    <t>Fondo Sectorial SEP - CONACYT / Investigación Básica</t>
  </si>
  <si>
    <t>Fondo Sectorial INMUJERES</t>
  </si>
  <si>
    <t>Fondo Sectorial SAGARPA</t>
  </si>
  <si>
    <t>Fondo Sectorial SEMARNAT</t>
  </si>
  <si>
    <t>FORDECYT</t>
  </si>
  <si>
    <t>FONCICYT</t>
  </si>
  <si>
    <t>Fondo Sectorial CONAGUA</t>
  </si>
  <si>
    <t>Fondo Sectorial CONAFOR</t>
  </si>
  <si>
    <t>Convocatoria problemas nacionales</t>
  </si>
  <si>
    <t>Convocatoria redes temáticas</t>
  </si>
  <si>
    <t>Fondo CIBIOGEM</t>
  </si>
  <si>
    <t>Apoyos institucionales</t>
  </si>
  <si>
    <t>Apoyos Complementarios para la Adquisición de Equipo Científico</t>
  </si>
  <si>
    <t>INNOVAPYME</t>
  </si>
  <si>
    <t>INNOVATEC</t>
  </si>
  <si>
    <t>PROINNOVA</t>
  </si>
  <si>
    <t>Fondo Sectorial ASA</t>
  </si>
  <si>
    <t>Fondo Sectorial CFE</t>
  </si>
  <si>
    <t>Fondo Sectorial INEGI</t>
  </si>
  <si>
    <t>Fondo Sectorial SENER Hidrocarburos</t>
  </si>
  <si>
    <t>Fondo Sectorial SENER Sustentabilidad</t>
  </si>
  <si>
    <t>Fondo Sectorial CONACYT-SEGOB-CNS para la Seguridad Pública</t>
  </si>
  <si>
    <t>Fondo Sectorial CONAVI</t>
  </si>
  <si>
    <t>FINNOVA</t>
  </si>
  <si>
    <t>Fondo de Innovación Tecnológica</t>
  </si>
  <si>
    <t>Fondo Sectorial INIFED</t>
  </si>
  <si>
    <t>Fondo Sectorial SECTUR</t>
  </si>
  <si>
    <t>Fondo Sectorial SEDESOL</t>
  </si>
  <si>
    <t>Fondo Sectorial SEMAR</t>
  </si>
  <si>
    <t xml:space="preserve">Fondo SEP/AFSEDF – CONACYT </t>
  </si>
  <si>
    <t>Fondo SEP/SEB – CONACYT</t>
  </si>
  <si>
    <t>Fondo Sectorial SRE</t>
  </si>
  <si>
    <t>Fondo Sectorial SALUD</t>
  </si>
  <si>
    <t>Fondos Mixtos CONACYT</t>
  </si>
  <si>
    <t>Aguascalientes</t>
  </si>
  <si>
    <t>Baja California</t>
  </si>
  <si>
    <t>Baja California Sur</t>
  </si>
  <si>
    <t>Campeche</t>
  </si>
  <si>
    <t>Chiapas</t>
  </si>
  <si>
    <t>Chihuahua</t>
  </si>
  <si>
    <t>Ciudad Juárez</t>
  </si>
  <si>
    <t>Coahuila</t>
  </si>
  <si>
    <t>Colima</t>
  </si>
  <si>
    <t>Distrito Federal</t>
  </si>
  <si>
    <t>Durango</t>
  </si>
  <si>
    <t>Estado de México</t>
  </si>
  <si>
    <t>Guanajuato</t>
  </si>
  <si>
    <t>Guerrero</t>
  </si>
  <si>
    <t>Hidalgo</t>
  </si>
  <si>
    <t>Jalisco</t>
  </si>
  <si>
    <t>Michoacán</t>
  </si>
  <si>
    <t>Morelos</t>
  </si>
  <si>
    <t>Nayarit</t>
  </si>
  <si>
    <t>Nuevo León</t>
  </si>
  <si>
    <t>Oaxaca</t>
  </si>
  <si>
    <t>Puebla</t>
  </si>
  <si>
    <t>Gobierno Municipal de Puebla</t>
  </si>
  <si>
    <t>Querétaro</t>
  </si>
  <si>
    <t>Quintana Roo</t>
  </si>
  <si>
    <t>San Luis Potosí</t>
  </si>
  <si>
    <t>Sinaloa</t>
  </si>
  <si>
    <t>Sonora</t>
  </si>
  <si>
    <t>Tabasco</t>
  </si>
  <si>
    <t>Tamaulipas</t>
  </si>
  <si>
    <t>Tlaxcala</t>
  </si>
  <si>
    <t>Veracruz</t>
  </si>
  <si>
    <t>Yucatán</t>
  </si>
  <si>
    <t>Zacatecas</t>
  </si>
  <si>
    <t>ID</t>
  </si>
  <si>
    <t>Beneficios de la naturaleza en fronteras agro-forestales: vinculando estrategias de actores, biodiversidad funcional y servicios ecosistemicos  (FOREFRONT).</t>
  </si>
  <si>
    <t>Universidad de Wageningen</t>
  </si>
  <si>
    <t>Chanul Pom: El mundo abeja como espacio de formación en comunidades rurales de Chiapas.</t>
  </si>
  <si>
    <t>W.K. Kellogg Foundation (WKKF).</t>
  </si>
  <si>
    <t>Forest2020: Monitoreo Saltelital de los Bosques en el Suseste de México</t>
  </si>
  <si>
    <t>ECOMETRICA</t>
  </si>
  <si>
    <t>Transmisión de zika y otros virus entre mosquitos, primates y perros en el sur y en el norte de México.</t>
  </si>
  <si>
    <t>CONACYT - Texas A&amp;M University</t>
  </si>
  <si>
    <t>Programa de Formación de formadores en organizaciones de apicultores de la Península de Yucatán, Chiapas y Oaxaca</t>
  </si>
  <si>
    <t>La investigación evaluativa de la pertinencia cultural del enfoque de graduación en los estados de Chiapas y Yucatán, México.</t>
  </si>
  <si>
    <t>Trickle Up Las Americas (TUA)</t>
  </si>
  <si>
    <t>Formulación de una propuesta de estrategia para el desarrollo integral de los territorios cafetaleros de la región sur sureste.</t>
  </si>
  <si>
    <t>Fideicomiso para el desarrollo regional del sur sureste de México (FIDESUR)</t>
  </si>
  <si>
    <t>Monitoreo de indicadores del proyecto piloto: municipios fronterizos de derechos humanos.</t>
  </si>
  <si>
    <t>Cooperacion Alemana al Desarrollo. Agencia de la GIZ en México</t>
  </si>
  <si>
    <t>Estancias Posdoctorales para Mujeres Méxicanas Indígeneas en Ciencia, Tecnología, Ingenierías y Matemáticas.</t>
  </si>
  <si>
    <t>El Centro de Investigaciones y Estudios Superiores en Antropologia Social. (CIESAS)</t>
  </si>
  <si>
    <t>Género y conflictos socioambientales en torno a la mega y pequeña minería en México.</t>
  </si>
  <si>
    <t>El Colegio de Postgraduados</t>
  </si>
  <si>
    <t>Respuesta del tapir (Tapirus bairdii) y el pecarí de labios blancos (Tayassu pecari) al cambio climático y la fragmentación del hábitat en el bosque maya.</t>
  </si>
  <si>
    <t>The Rufford Foundation</t>
  </si>
  <si>
    <t xml:space="preserve">Diálogo de saberes sobre la fauna silvestre en bosques de niebla: El caso de la Reserva de La Biosfera El Triunfo, México y el Parque Nacional Sangay, Ecuador. </t>
  </si>
  <si>
    <t xml:space="preserve">The Rufford Foundation </t>
  </si>
  <si>
    <t xml:space="preserve">Experiencias de restauración ecológica: especies nativas para acelerar la recuperación del bosque nublado.                                                                                                                                                                                                                                                                      </t>
  </si>
  <si>
    <t xml:space="preserve">The Rufford Foundation   </t>
  </si>
  <si>
    <t>Comunidad de aprendizaje y práctica: contribuyendo a los territorios agroecológicos desde el mercadeo comunitario.</t>
  </si>
  <si>
    <t>Community Agroecology NetWork ( CAN)</t>
  </si>
  <si>
    <t>Impacto de factores sociales (incluyendo la inseguridad alimentaria y  la violencia de pareja)  en los desenlaces de salud de mujeres que viven con VIH en el estado de Chiapas.</t>
  </si>
  <si>
    <t>Secretaría de Salud</t>
  </si>
  <si>
    <t>Re-valorando la tierra: la gobernanza indígena de la silvicultura en el sur de México y el rediseño de la consulta de "desarrollo sostenible" y evaluación de impacto</t>
  </si>
  <si>
    <t>Universidad de GLASGOW</t>
  </si>
  <si>
    <t>Identificación y colecta de ejemplares de jardín.</t>
  </si>
  <si>
    <t>Universidad intercultural del estado de Puebla</t>
  </si>
  <si>
    <t>Impacto de la pandemia covid-19 en la percepción de mamíferos, con énfasis en murciélagos, y plan de acción para su conservación en Oaxaca, México.</t>
  </si>
  <si>
    <t>Fortalecimiento de plataformas de observación de la tierra en el sureste de México para apoyar metas de mitigación del cambio climático.</t>
  </si>
  <si>
    <t>ECOMETRICA LTD</t>
  </si>
  <si>
    <t xml:space="preserve">Evolución, historia y conservación de dos especies de tortuga marina en la costa de Oaxaca.   </t>
  </si>
  <si>
    <t>Rol de las áreas naturales en el mantenimiento de una alta diversidad de especies de roedores y baja prevalencia de virus zoonóticos en Chiapas, México.</t>
  </si>
  <si>
    <t>Programa de colaboración en salud internacional entre ECOSUR y Georgetown University</t>
  </si>
  <si>
    <t>Georgetown University</t>
  </si>
  <si>
    <t>Bajo peso al nacer y obesidad en una cohorte de adolecentes de las regiones tzotzil-tzeltal y selva de Chiapas</t>
  </si>
  <si>
    <t>Consejo Nacional de Ciencia y Tecnología</t>
  </si>
  <si>
    <t>Compartir en Red: Fortaleciendo sistemas locales alimentarios.</t>
  </si>
  <si>
    <t>Programa de salud ambiental para la disminución de las desigualdades socioambiéntales derivadas de la exposición a contaminantes en la región de Coatzacoalcos-Minatitlan-Jaltipan de Morelos, Veracruz.</t>
  </si>
  <si>
    <t>Sistemas socioecológicos sustentables en territorios cafetaleros del sureste de México.</t>
  </si>
  <si>
    <t>Abejas y territorios: análisis y fortalecimiento del papel de los apicultores del sureste de México en la sustentabilidad de sus territorios en un contexto de intensificación agrícola.</t>
  </si>
  <si>
    <t xml:space="preserve">Evaluación de plantaciones forestales experimentales y estudio de mercado de dos variedades de Ochroma Pyramidale en el trópico húmedo de Chiapas y Campeche.                                                                                                                                                                                                                                                   </t>
  </si>
  <si>
    <t>Fortalecimiento de infraestructura y acreditación de métodos analíticos para evaluación de riesgos por exposición a contaminantes en escenarios rurales vulnerables del sureste de México.</t>
  </si>
  <si>
    <t>CONACYT</t>
  </si>
  <si>
    <t>Cambios en el clima y en el uso del suelo como determinantes de la alteración espacial y la estructura de las comunidades de insectos en sistemas montañosos del sur de México.</t>
  </si>
  <si>
    <t>Análisis y evaluación de los posibles vectores y reservorios del virus del ébola en México.</t>
  </si>
  <si>
    <t>Violencia de género en ámbitos comunitarios entre estudiantes de universidades  interculturales  de Chiapas, Tabasco,  y Quintana Roo.</t>
  </si>
  <si>
    <t>Manejo sustentable de polinizadores: estatus actual, factores de riesgo y estrategias para el aprovechamiento de las abejas meliferas y silvestres en sistemas de agricultura protegida y en cultivos a campo abierto en México.</t>
  </si>
  <si>
    <t>Ciclo doméstico, peridoméstico, silvestre y ecología de la enfermedad de Chagas en regiones focalizadas de Oaxaca y Chiapas, México.</t>
  </si>
  <si>
    <t>Impacto del uso de los plaguicidas y los cultivos genéticamente modificados utilizados en la agricultura altamente tecnificada sobre la diversidad de insectos polinizadores en seis regiones de México.</t>
  </si>
  <si>
    <t>Distribución  y dinámica poblacional de escarabajos exóticos invasores ante escenarios de cambio climático en el sur de México.</t>
  </si>
  <si>
    <t>Manejo de colonia en cría masiva para la aplicación de la TIE en moscas de la fruta del género de anastrepha</t>
  </si>
  <si>
    <t>Organismo Internacional de Energía Atómica</t>
  </si>
  <si>
    <t>Interaction between orchid  mycorrizae and lasiodiplodia sp., fungal pathogen of the endangered, epiphytic orchid guarianthe skinneri (bateman) dressier &amp; we higgins, in southwest mexico</t>
  </si>
  <si>
    <t>The  American Orchid Society</t>
  </si>
  <si>
    <t xml:space="preserve">Effect of insect domestication on the performance of sterile fruit flies </t>
  </si>
  <si>
    <t>Development  and evaluation of quality control methods for the application of the sit in Aedes Aegypti</t>
  </si>
  <si>
    <t xml:space="preserve">Cartografias de la complejidad transfronteriza: Puentes entre Frontera Sur  </t>
  </si>
  <si>
    <t>UC MEXUS - CONACYT</t>
  </si>
  <si>
    <t>Evaluación integral de los cambios en servicios ecosistémicos, biodiversidad y medios de vida esperados; bajo distintos escenarios de cambios de uso de suelo en los principales territorios cafetaleros de México.</t>
  </si>
  <si>
    <t>Instituto de Ecología, A.C.</t>
  </si>
  <si>
    <t>Development and optimization of infochemical-derived lures for monitoring anastrepha fruit files.</t>
  </si>
  <si>
    <t>Estrategias de control de la mosca doméstica (Musca domeéstica L.) mediante semioquímicos.</t>
  </si>
  <si>
    <t>Grupo Herquesa, S. A. de C. V.</t>
  </si>
  <si>
    <t>Mejoramiento de la Técnica del Insecto Estéril para el manejo de las moscas de la fruta: Efecto de la selección por tamaño en el desempeño de los machos estériles.</t>
  </si>
  <si>
    <t>Detección de SARS-CoV-2 en aguas residuales como herramienta de monitoreo de COVID-19 en al Frontera Sur de México</t>
  </si>
  <si>
    <t>Jardín etnobiológico de las selvas del Soconusco: Propuesta del Jardín Botánico Regional del Soconusco (ECO-TAP-JB) y Herbario (ECO-TA-H)</t>
  </si>
  <si>
    <t>Indice holístico de riesgo: una herramienta para la toma de decisiones en línea basada en riesgo al contagio y letalidad por COVID-19. Aplicación en el sector agrícola.</t>
  </si>
  <si>
    <t>Desarrollo de bases de datos y recursos bioinformáticos novedosos para el análisis metagenómico masivo de metazoa: más allá de una forma fácil de estudiar la diversidad alfa en los bosques tropicales de México.</t>
  </si>
  <si>
    <t>Integridad, manejo y restauración de los socio-ecosistemas de cuencas transfronterizas del sur de México.</t>
  </si>
  <si>
    <t xml:space="preserve">Influencia de la infección por trypanosoma cruzi en la comunicación intra-específica de chinches chagasicas: un primer paso hacia la prevención de la enfermedad de Chagas        </t>
  </si>
  <si>
    <t xml:space="preserve">Fortalecimiento del laboratorio nacional LABTAA para el análisis de contaminantes emergentes en cuerpos de agua de regiones de emergencia ambiental   </t>
  </si>
  <si>
    <t>Alternativas biorracionales para el manejo de mosca de la fruta sin agrotóxicos y su interacción con residuos de glifosato en la región del soconusco, Chiapas.</t>
  </si>
  <si>
    <t>Desarrollo de protocolo para la degradación de glifosato en suelos y agua empleando microorganismos y enzimas con capacidades ligninolíticas inmovilizados en diversos soportes</t>
  </si>
  <si>
    <t>Estudio de la ecología sensorial del picudo de la soya (rhyssomatus nigerrimus fahraeus)</t>
  </si>
  <si>
    <t>Instituto Nacional de Investigaciones Forestales, Agrícolas y Pecuarias</t>
  </si>
  <si>
    <t>Generación de conocimiento y transferencia de tecnología para el control, manejo y erradicación de las entradas de mosca del mediterráneo a México. Fase 2.</t>
  </si>
  <si>
    <t>Servicio Nacional de Sanidad, Inocuidad y Calidad Agroalimentaria</t>
  </si>
  <si>
    <t xml:space="preserve">Generación de conocimiento y transferencia de tecnología para el control, manejo y erradicación de la mosca del mediterráneo y de moscas de la fruta en México; así como, estrategias de control para el manejo y/o control del gusano cogollero en el cultivo de maíz. </t>
  </si>
  <si>
    <t>Servicio Nacional de Sanidad, Inocuidad y Calidad Agroalimentaria  (SENASICA)</t>
  </si>
  <si>
    <t>Agua y vulnerabilidad en sociedades frágiles</t>
  </si>
  <si>
    <t>Facultad de Ciencias Sociales, Universidad de Helsinki, Finlandia</t>
  </si>
  <si>
    <t>From traditional uses to an integrated valorisation of sediments in the Usumacinta River Basin</t>
  </si>
  <si>
    <t>Centro del Cambio Global y la Sustentabilidad en el Sureste A.C.</t>
  </si>
  <si>
    <t>Factores asociados a las dislipidemias en población infantil de las regiones fronteriza de Chiapas y centro de Tabasco</t>
  </si>
  <si>
    <t>Resilient People, Resilient Ecosystems In Smart Cities (Respires)</t>
  </si>
  <si>
    <t>Ampliación, complementación y conclusión de diagnóstico y escenarios en los territorios tren maya</t>
  </si>
  <si>
    <t>Quinto congreso mexicano de ecosistemas de manglar. Villahermosa, tabasco.</t>
  </si>
  <si>
    <t>Metabolismo del ecosistema en ríos tropicales: la influencia de la estacionalidad hidrológica y las presiones humanas.</t>
  </si>
  <si>
    <t>Factores sociales, económicos, ecológicos y técnicos que limitan la consolidación del programa sembrandovida en tabasco.</t>
  </si>
  <si>
    <t xml:space="preserve">Ensamblaje y anotación funcional de genomas de los murciélagos endémicos mexicanos  </t>
  </si>
  <si>
    <t>Descifrando el microbioma de la piel en ajolotes y las consecuencias de la interacción_x000D_
huésped-microbioma sobre una enfermedad letal emergente</t>
  </si>
  <si>
    <t xml:space="preserve">Plataforma multi-actor para la democratización energética desde iniciativas de economía social y solidaria en comunidades rurales-urbanas en Tabasco </t>
  </si>
  <si>
    <t>Atlas de los humedales del sur-sureste y sus amenazas</t>
  </si>
  <si>
    <t>Comisión Nacional del Agua</t>
  </si>
  <si>
    <t>Estado de Conservación de las Poblaciones de Manatíes en Quintana Roo y la Conectividad de las Poblaciones en la Zona Costera, 2019-2021</t>
  </si>
  <si>
    <t>Calizas Industriales del Carmen, S.A. de C.V. (CALICA)</t>
  </si>
  <si>
    <t>Fortalecimiento de las Capacidades de Producción de Plantas de Duna Costera del Jardín Botánico Dr. Alfredo Barrera Marín</t>
  </si>
  <si>
    <t>The Nature Conservancy</t>
  </si>
  <si>
    <t>Establecimiento de Líneas de Base de Especies a travéz de Análisis de ADN como Base para la Detección de Especies Exóticas y Ensayo de un Sistema de Monitoreo de los Sistemas Acuáticos Epicontinentales de México Utilizando ADN Ambiental</t>
  </si>
  <si>
    <t>Nacional Financiera Fideicomiso Fondo para la Biodiversidad.</t>
  </si>
  <si>
    <t>Transiciones de Sostenibilidad en la Selva Maya: Mapeo del Panorama de Políticas y Respuestas de Vida</t>
  </si>
  <si>
    <t>The University court of the University of St Andrews</t>
  </si>
  <si>
    <t>Estudio para establecer las causas de la mortalidad masiva del caracol de agua dulce Chivita Pomacea Flagellata</t>
  </si>
  <si>
    <t>Consejo Quintanarroense de Ciencia y Tecnología</t>
  </si>
  <si>
    <t>Participación de las comunidades mediante acuerdos participativos: la puesta en marcha de una unidad móvil de intervención para facilitar la coexistencia humano-jaguar en torno a la Reserva de la Biosfera de Calakmul (México).</t>
  </si>
  <si>
    <t>La Sociedad para la preservación de los carnívoros en peligro de extinción y su estudio ecológico internacional (S.P.E.C.I.E.S.).</t>
  </si>
  <si>
    <t>Ecology of the yucatecan cantil (agkistrodon russeolus gloyd, 1972) on the Northern Coast of Yucatan, Mexico.</t>
  </si>
  <si>
    <t>“SCALE”: Apoyo a las habilidades, competencias y aprendizaje para la participación en el manejo forestal sostenible</t>
  </si>
  <si>
    <t>The university court of the university of ST Andrews</t>
  </si>
  <si>
    <t>Where are the Neotropical otters (Lontra longicaudis)? A study on the ecology of a cryptic mammal across a transboundary basin in Mesoamerica.</t>
  </si>
  <si>
    <t>Sembrando economías solidarias y soberanía agroalimentaria en territorios campesinos de la Península de Yucatán.</t>
  </si>
  <si>
    <t>Pesca artesanal y Soberanía Alimentaria: Nichos de Innovación para promover el consumo y ampliar la distribución de productos pesqueros en la Península de Yucatán.</t>
  </si>
  <si>
    <t>Exploring marine energy for supplying a stable electrical demand and promoting the economic growth in local communities surrounding the Cozumel Channel</t>
  </si>
  <si>
    <t>Universidad Nacional Autónoma de México</t>
  </si>
  <si>
    <t>Metodologías para el registro de proyectos forestales de carbono y la certificación del incremento en los acervos de carbono en México.</t>
  </si>
  <si>
    <t>Instituto Tecnológico de El Salto</t>
  </si>
  <si>
    <t>Modelación Paleoclimática en la Península de Yucatán</t>
  </si>
  <si>
    <t>Exclusión, Discriminación y Pobreza de los Indígenas Urbanos en México: Segunda Fase-Continuación</t>
  </si>
  <si>
    <t>Las selvas de la Península de Yucatán durante el Holoceno Medio y Tardío: Una compleja interacción de dinámica y resilencia.</t>
  </si>
  <si>
    <t>Nichos isotópicos de invertebrados marinos clave para entender la degradación de los arrecifes coralinos del Caribe.</t>
  </si>
  <si>
    <t>Estancias  Posdoctorales  para  Mujeres  Mexicanas  Indígenas  en Ciencia, Tecnología, Ingenierías Matemáticas Convocatoria 2018</t>
  </si>
  <si>
    <t>Centro de Investigaciones y Estudios Superiores en Antropología Social</t>
  </si>
  <si>
    <t>Estancias posdoctorales para mujeres mexicanas indígenas en ciencia, tecnología, ingenieríasy matemáticas Convocatoria 2019</t>
  </si>
  <si>
    <t>Centro de Investigación y Estudios Superiores en Antropología Social</t>
  </si>
  <si>
    <t xml:space="preserve">Mujeres convocación científica segunda edición   </t>
  </si>
  <si>
    <t>Vulnerabilidad de los sistemas socioambientales costeros del sur del Golfo de México y Caribe: amenazas y adaptación</t>
  </si>
  <si>
    <t>La desafiante coexistencia de los sistemas socio-ecológicos acoplados; las industrias de la pesca y petróleo en la sonda de Campeche</t>
  </si>
  <si>
    <t>Creación de la red de laboratorios virtuales de centros CONACyT para la atención de estudiantes a distancia.</t>
  </si>
  <si>
    <t>Centro de Investigación y Desarrollo Tecnológico en Electroquímica, S.C. (CIDETEQ)</t>
  </si>
  <si>
    <t>Consejo Nacional de Ciencia y Tecnología. Programa de Apoyos para Actividades Científicas Tecnológicas y de Innovación</t>
  </si>
  <si>
    <t>Consejo Nacional de Ciencia y Tecnología. Programas Nacionales Estratégicos de Ciencia, Tecnología y Vinculación con los Sectores Social, Público y Privado</t>
  </si>
  <si>
    <t>Consejo Nacional de Ciencia y Tecnología.Programa de Apoyos para Actividades Científicas Tecnológicas y de Innovación</t>
  </si>
  <si>
    <t>CONACYT - UNAM</t>
  </si>
  <si>
    <t>Parra Vázquez Manuel Roberto</t>
  </si>
  <si>
    <t>Vandame Remy Benoit Marie</t>
  </si>
  <si>
    <t>Castillo Santiago Miguel Angel</t>
  </si>
  <si>
    <t>Ochoa Díaz-López Héctor</t>
  </si>
  <si>
    <t>Salvatierra Izaba Ernesto Benito</t>
  </si>
  <si>
    <t>Herrera Hernández Obeimar Balente</t>
  </si>
  <si>
    <t>Tinoco Ojanguren Rolando</t>
  </si>
  <si>
    <t>Sánchez Ramírez Georgina</t>
  </si>
  <si>
    <t>Tuñón Pablos Esperanza</t>
  </si>
  <si>
    <t>Naranjo Piñera Eduardo Jorge</t>
  </si>
  <si>
    <t xml:space="preserve">Naranjo Piñera Eduardo Jorge </t>
  </si>
  <si>
    <t>Gonzalez Espinosa Mario</t>
  </si>
  <si>
    <t>Ferguson Bruce Gordon</t>
  </si>
  <si>
    <t>Evangelista García Angélica Aremy</t>
  </si>
  <si>
    <t>Giraldo Palacio Omar Felipe</t>
  </si>
  <si>
    <t>Cortina Villar Héctor Sergio</t>
  </si>
  <si>
    <t>Lorenzo Monterrubio Ana Maria del Consuelo</t>
  </si>
  <si>
    <t xml:space="preserve">Castillo Santiago Miguel Ángel </t>
  </si>
  <si>
    <t>Sáenz-Arroyo de los Cobos María Andrea</t>
  </si>
  <si>
    <t>Lorenzo Monterrubio Ana María del Consuelo</t>
  </si>
  <si>
    <t>Morales Helda Eleonora de Guadalupe</t>
  </si>
  <si>
    <t>Torres Dosal Arturo</t>
  </si>
  <si>
    <t>Soto Pinto María Lorena</t>
  </si>
  <si>
    <t>Levy Tacher Samuel Israel</t>
  </si>
  <si>
    <t>León Cortés Jorge Leonel</t>
  </si>
  <si>
    <t>Liedo Fernández José Pablo</t>
  </si>
  <si>
    <t>Damon Anne Ashby</t>
  </si>
  <si>
    <t>Toledo Arreola Jorge</t>
  </si>
  <si>
    <t>Dor Roques Ariane Liliane Jeanne</t>
  </si>
  <si>
    <t>Porraz  Gómez Iván Francisco</t>
  </si>
  <si>
    <t xml:space="preserve">Barrera Gaytán Juan Francisco </t>
  </si>
  <si>
    <t>Rojas León Julio César</t>
  </si>
  <si>
    <t>Malo Rivera Edi Alvaro</t>
  </si>
  <si>
    <t>Guillén Navarro Griselda Karina</t>
  </si>
  <si>
    <t>Barrera Gaytán Juan Francisco</t>
  </si>
  <si>
    <t>Zarza Franco Guadalupe Eugenia</t>
  </si>
  <si>
    <t>Cruz López Leopoldo Caridad</t>
  </si>
  <si>
    <t>Sánchez Guillén Daniel</t>
  </si>
  <si>
    <t>Calixto Romo María de los Angeles</t>
  </si>
  <si>
    <t>Ramos Muñoz Dora Elia</t>
  </si>
  <si>
    <t>Van der Wal Johannes Cornelis</t>
  </si>
  <si>
    <t>Irecta Nájera César Antonio</t>
  </si>
  <si>
    <t>Mesa Jurado María Azahara</t>
  </si>
  <si>
    <t>Díaz Perera Miguel Ángel</t>
  </si>
  <si>
    <t>Martínez Zurimendi Pablo</t>
  </si>
  <si>
    <t>Castillo Uzcanga María Mercedes</t>
  </si>
  <si>
    <t>Ramos Reyes Rodimiro</t>
  </si>
  <si>
    <t>Castellanos Morales Gabriela</t>
  </si>
  <si>
    <t>Van Der Wal Jhoannes Cornelis</t>
  </si>
  <si>
    <t>Barba Macías Everardo</t>
  </si>
  <si>
    <t>Morales Vela José Benjamín</t>
  </si>
  <si>
    <t>Hoil Villalobos Dalia Luz</t>
  </si>
  <si>
    <t>Valdez Moreno Martha Elena</t>
  </si>
  <si>
    <t>Schmook Birgit Inge</t>
  </si>
  <si>
    <t>De Jesús Navarrete Alberto</t>
  </si>
  <si>
    <t>Cedeño Vázquez José Rogelio</t>
  </si>
  <si>
    <t>Gracia María Amalia</t>
  </si>
  <si>
    <t>Arce Ibarra Ana Minerva</t>
  </si>
  <si>
    <t>Carrillo Bibriezca Laura Elena</t>
  </si>
  <si>
    <t>López Martínez Jorge Omar</t>
  </si>
  <si>
    <t>Torrescano Valle Nuria</t>
  </si>
  <si>
    <t>Horbath Corredor Jorge Enrique</t>
  </si>
  <si>
    <t>Islebe Gerald Alexander</t>
  </si>
  <si>
    <t>Cabanillas Terán Nancy</t>
  </si>
  <si>
    <t>Molina Rosales Dolores Ofelia</t>
  </si>
  <si>
    <t>Pat Fernández Juan Manuel</t>
  </si>
  <si>
    <t>Pech Pool Daniel Guadalupe</t>
  </si>
  <si>
    <t>Espinoza Tenorio Alejandro</t>
  </si>
  <si>
    <t>López Anaya Miguel Angel</t>
  </si>
  <si>
    <t>Se genera una propuesta de política pública nacional para atender los sitios impactados por la actividad petrolera.</t>
  </si>
  <si>
    <t>Se fortalecerá la capacidad analítica de ECOSUR consolidándose como un centro referente en análisis instrumentales de diversa índole para el Sur de México.</t>
  </si>
  <si>
    <t>Se espera que los resultados de estas cinco investigaciones puedan ser de utilidad para el programa Moscamed y contribuyan a una mayor eficiencia de las acciones y estrategias de control.</t>
  </si>
  <si>
    <t>Aporta información sobre el conocimiento de la especie Pomacea flagellata en la región y sobre el estado de salud de la laguna de Bacalar.</t>
  </si>
  <si>
    <t>El proyecto fue un fondo semilla para generar un proyecto en extenso.</t>
  </si>
  <si>
    <t>Fortaleció las capacidades municipales para la promoción, protección y defensa de los derechos humanos de todas las personas que habitan y transitan por los municipios de la frontera sur de México que han suscrito la “Carta Compromiso”, con particular atención en mujeres, niños, niñas y adolescentes, indígenas, afromexicanas/os y migrantes (de tránsito y de destino), con base en evidencia científica sólidamente documentada.</t>
  </si>
  <si>
    <t>El proyecto pretende identificar cómo los recientes cambios en los valores de temperatura regionales han generado modificaciones en la distribución de especies (Lepidoptera) en gradientes de montaña neotropicales, y cómo el efecto combinado del cambio climático y del cambio antropogénico en el uso del suelo, pueden generar alteraciones en la distribución elevacional y en la composición de especies.</t>
  </si>
  <si>
    <t>Los resultados, reflexiones y propuestas derivadas del proyecto contribuirán a la construcción de ámbitos de conocimiento libres de sexismo, segregación, violencia, discriminación y cualquier otra forma de desigualdad basada en la condición de género a través de la participación en instancias como el Observatorio Nacional para la Igualdad de Género en las Instituciones de Educación Superior (ONIGIES), la Red Nacional de Instituciones de Educación Superior (RENIES) y el Comité de Ética de Ecosur. Recientemente colegas de la UNICH compartieron que su actual rectora está interesada en la formulación de un Protocolo de Atención, Prevención y Sanción de las violencias con lo cual se abre la oportunidad de presentar los resultados del proyecto en términos de las sugerencias que las estudiantes que participaron en la investigación hicieron en materia de prevención de las violencias en el ámbito comunitario durante las actividades de vinculación.</t>
  </si>
  <si>
    <t>Este proyecto permitió generar evidencia para determinar la presencia de SARS-CoV-2 mediante detección de trazas virales en muestras ambientales. Los datos generados muestran la factibilidad de usar las metodologías optimizadas en este proyecto para implementar estrategias de monitoreo de la dispersión del virus en poblaciones urbanas de la región sur de México, dado que prevalecen condiciones climáticas tropicales similares a las de la zona estudiada. Esto permitiría a las autoridades establecer estrategias de monitoreo en aguas residuales domésticas como las que se están llevando a cabo en países como Francia (https://es.euronews.com/2021/02/08/y-si-la-clave-para-detectar-la-covid-19-estuviera-en-las-aguas-fecales). Adicionalmente, nuestros resultados también demuestran que el monitoreo se puede llevar a cabo analizando números de copias/L de muestras de aguas superficiales urbanas (en este caso ríos urbanos). Esto se puede implementar en las estrategias de seguimiento de la pandemia de COVID-19 en nuestro país, pero también en el futuro estos métodos podrían ser utilizados para la vigilancia epidemiológica de otros virus de importancia para la salud humana.</t>
  </si>
  <si>
    <t>Se espera que la herramienta informática –la cual estará disponible en una página web y en una aplicación para móviles en Play Store–, sea usada por cualquier usuario interesado en conocer su riesgo de contagio y letalidad al virus SARS-CoV-2 responsable de la enfermedad COVID-19. Asimismo, se espera que la estimación del riesgo por esta herramienta provea información que ayude a las personas a tomar decisiones informadas tanto para reducir vulnerabilidad como para incrementar capacidad de respuesta ante esta importante enfermedad. En particular, se espera que esta herramienta sea de interés para el sector agrícola, sobre todo para agricultores y trabajadores de los sistemas socioambientales de café, mango y rosa.</t>
  </si>
  <si>
    <t>En nuestro país, actualmente se han identificado diversas Regiones de Emergencia Ambiental (REA’s), nuestra propuesta planteó atender aquellas identificadas dentro de los proyectos de investigación e incidencia sobre procesos contaminantes, daño tóxico y sus impactos socio-ambientales asociados con fuentes de origen natural y antropogénico. Uno de los objetivos de esta propuesta fue fortalecer la infraestructura institucional de ECOSUR integrada como parte del grupo de Laboratorios Nacionales acreditados en CONACYT para colaborar con los diferentes grupos de investigación en materia ambiental en la determinación analítica de contaminantes emergentes prioritarios, así como en el desarrollo de alternativas de tratamiento o degradación de esos agentes tóxicos presentes en las REA’s mexicanas.</t>
  </si>
  <si>
    <t>Atendiendo las demandas de la temática sobre el apuntalamiento de programas federales como Sembrando Vida, se buscó detectar las debilidades del programa para consolidarlo dentro de todas las áreas dividiéndolas en dos partes: la social y productiva, las cuales dentro de cada una se desarrollaron aspectos primordiales para fortalecerlo y que alcance el éxito socioeconómico, ecológico y técnico esperado. La importancia de concientizar y erradicar las prácticas de contaminación y mal manejo de recursos naturales, así como los usos y costumbres sociales y económicos que limitan la vida social de las comunidades e impiden el crecimiento personal de las y los beneficiarios, así como sus familias.</t>
  </si>
  <si>
    <t>El impacto ya generado en la región (Chontalpa, principalmente Cunduacán y Comalcalco) es que ha habido discusiones innovadoras con segmentos de la población organizada en cooperativas sobre la necesidad y la posibilidad de una transición energética que considera la generación distribuida de energía en apoyo a iniciativas económicas de la población, particularmente artesanas, carpinteros, productores de cacao, productoras de chocolate y productores de funciones ecosistémicos.</t>
  </si>
  <si>
    <t>Detección de especies exóticas y su avance en colonización de hábitats acuáticos. Inventario de las especies nativas con genes denominados códigos de barras de la vida y desarrollo de nuevas tecnologías en materia del denominado ADN ambiental y su aplicación en el biomonitoreo. Dara a conocer estos avances a las áreas protegidas y a la sociedad, especialmente a las comunidades interesadas en la conservación acuática.</t>
  </si>
  <si>
    <t>Contribuir en la transformación de la política pública para el campo mexicano y coadyuvar con SV a remontar el relegamiento en el bienestar de los sujetos agrarios, el desarrollo rural integral y la degradación ambiental en la PY, corresponde a un problema nacional debido a que en ello se identifican sujetos sociales, reconocen obstáculos a remontar, determina un espacio de incidencia y se busca acompañar a los sujetos en la construcción de instrumentos y de un contexto institucional propicio para solventar el problema. Los sujetos del proyecto son los sembradores y no sembradores de territorios campesinos-indígenas en micro-regiones de la PY, así como los funcionarios del programa. El espacio de incidencia es apuntalar regionalmente el funcionamiento de SV para que se articule con los sistemas productivos comunitarios, con las necesidades y culturas alimentarias locales y para que mejore los esquemas regionales de comercialización. El contexto institucional a construir es una nueva relación Estado-campesinos-mercados, y entre los instrumentos destacan las alternativas agroecológicas de producción, los sistemas alimentarios localizados, y las figuras asociativas y expresiones comunitarias propias de las economías solidarias.</t>
  </si>
  <si>
    <t>Las metodologías propuestas permitirán el desarrollo de proyectos de carbono en los diferentes ecosistemas de México, entre los que destacan bosques, selvas y vegetación de zonas áridas y semiáridas. Además, a partir de estas metodologías se prevé que tanto el desarrollo de los proyectos, como la certificación con el estándar de esta NMX, se logre una reducción de los costos para las comunidades, respecto de los estándares internacionales existentes. Por último, los resultados de este proyecto representan una alternativa más para que las comunidades elijan la opción que más les convenga y ofrezca mayores oportunidades de elegibilidad para acceder a créditos o compensaciones de emisiones. Lo anterior, debe vincularse a la necesidad de que la CONAFOR refuerce el tema de la calidad de una asistencia técnica comprometida con las comunidades.</t>
  </si>
  <si>
    <t>Los resultados del estudio reflejan una muestra de mujeres con VIH altamente vulnerables, con dificultades económicas para el acceso a una atención adecuada, condicionadas por limitaciones en el transporte al centro de atención y acceso a la fórmula láctea. Asimismo, se trata de mujeres que sufren frecuentemente de actos de violencia, discriminación e inseguridad alimentaria. 
Con base en estos resultados, las estrategias para mejorar la atención integral del VIH en las mujeres del Estado de Chiapas requieren de forma imperativa capacitaciones al personal de salud y a la comunidad con el objetivo de sensibilizar y reducir los niveles de estigma y discriminación. Asimismo se requiere capacitación y acompañamiento de pares para las mujeres que viven con VIH para un mejor conocimiento de sus derechos. Son necesarias las alianzas con organizaciones de la sociedad civil para hacer efectivas estas estrategias. Se requieren también mecanismos preventivos y de vigilancia a nivel estatal, que permitan tanto la identificación temprana de las mujeres vulnerables desde su diagnóstico de VIH, como la generación de  acciones inmediatas para la vinculación  fuentes de apoyo estatal y de las organizaciones de la sociedad civil para las problemáticas descritas, tanto económicas como de derechos humanos y legales principalmente.</t>
  </si>
  <si>
    <t>Los resultados del proyecto contribuyen a dilucidar la etiología de las enfermedades crónico degenerativas a temprana edad, incluso desde la concepción, en regiones de alta y muy alta marginación de Chiapas, y por tanto para desarrollar estrategias de prevención y atención de estas enfermedades en forma oportuna. 
Se logró la identificación de grupos de alto riesgo a enfermedades cardiometabólicas, lo que ayudará a diseñar estrategias efectivas para la vigilancia epidemiológica y nutricional de los grupos de alto riesgo e implementar medidas preventivas oportunas para el abordaje de la obesidad y enfermedades cardiometabólicas en edades tempranas. Se llevó a cabo la promoción de estilos de vida saludables (como una dieta adecuada y la práctica de actividad física) de manera personalizada a la población de estudio. Con ello se pretende contribuir a la reducción de la morbi-mortalidad de estas patologías en poblaciones tanto rurales como urbanas, en zonas de alta y muy alta marginación de Chiapas para disminuir los costos sociales e institucionales por la atención médica.</t>
  </si>
  <si>
    <t>Las personas que integran las iniciativas manifestaron su interés en formarse
como red y en buscar estrategias para llevar alimentos de producción agroecológica a todos los barrios de la ciudad. Este proyecto es un ejemplo de colaboración entre la academia y las iniciativas de base.</t>
  </si>
  <si>
    <t>De llevarse a cabo la propuesta generada con el financiamiento semilla, se podrán llevar a cabo acciones tanto de investigación como de incidencia, con los que se pretende incrementar las capacidades de organización, manejo adaptativo y resiliencia de las comunidades de los sitios piloto. Se partirá de un diagnóstico del estado del socio-ecosistema; esta información incidirá en la co-definición de estrategias de solución con las comunidades, se procurará identificar los obstáculos técnicos y de gobernanza para implementar las soluciones, mediante integración de redes de aprendizaje, de monitoreo participativo y finalmente se encaminará hacia una propuesta de colaboración  transfronteriza binacional para la atención y prevención de problemas de disponibilidad de agua de calidad y contaminación del agua.</t>
  </si>
  <si>
    <t>Dado que el propósito de CONACyT con la información aportada por el GC-TTM, es ofrecer información fundamentada a las comunidades, gobierno, academia y sociedad interesada, con el propósito de acompañar, vigilar y en su caso corregir o proponer la suspensión de proyectos y procesos de alto riesgo asociados al Tren Maya, resulta prioritario proseguir, bajo los siguientes alcances:
1)        Un libro científico ampliado a partir de los documentos de pre-diagnóstico entregado por el GC-TTM, listo para solicitud de ISBN y posterior distribución en formato digital y/o para enviar a impresión.
2)        Un atlas cartográfico complementario independiente, de forma tal que pueda ser difundido sin necesidad de estar acompañada del libro científico y en formato PDF que pueda visualizarse en una página de internet.
3)        Un directorio a la manera de un mapa de actores a partir de identificar organizaciones ciudadanas, liderazgos y autoridades locales presentes en la región.
4)        Una cápsula de video con duración de 6 minutos que explique los escenarios, desafíos y riesgos a atenderse durante y después del Tren Maya a partir de los resultados expuestos en el libro científico.</t>
  </si>
  <si>
    <t>Los resúmenes de ponencias orales y carteles, y de las facilitaciones de los simposios se recogieron en la memoria del congreso. Las comunicaciones extensas podrán editarse en un número especial de la revista Ecosistemas y Recursos Agropecuarios.
El congreso sirvió de espacio de intercambio entre académicos, estudiantes y profesionistas del manejo de ecosistema de manglar y fue ocasión para la consolidación del Comité mexicano de ecosistema manglar. Participaron personas de diez países.</t>
  </si>
  <si>
    <t>Esta investigación ha fomentado una colaboración con muchos productores y personal de SV, lo que ahora va a resultar en una serie de talleres para retroalimentar el programa con los resultados de nuestra investigación sobre todo acerca del tema de adaptación de los pequeños productores al cambio climático.  A lo largo esta información les va a servir a los productores para mejorar sus técnicas agrícolas bajo circunstancias de incremento de sequías.</t>
  </si>
  <si>
    <t>En la parte mexicana, el equipo de ECOSUR trabajó en comunidades de Calakmul, Campeche: El Refugio, Nueva Vida, Manuel Castilla Brito, Unión 20 de junio, Centauro del Norte y Flores Magón. Se realizaron entrevistas a pequeños productores y actores clave en Educación para el Desarrollo Sostenible, y se llevaron a cabo talleres con jóvenes, profesores y servidores públicos, para desarrollar el aprendizaje intergeneracional del uso y la cultura de las plantas; adaptar y desarrollar los recursos de aprendizaje profesional de LfS Escocia para el apoyo en línea a los profesores de EDS en Escocia y América Latina, y la adaptación al cambio climático, respectivamente.
Se identificó que los conocimientos agrícolas son transmitidos principalmente por los padres y han tenido que adaptarse a las condiciones locales. Los agentes externos a las comunidades no se perciben como una fuente importante de conocimiento agrícola, sin embargo, hay evidencia que en la formación de otras actividades intervienen ONG’s o instituciones gubernamentales. Esta formación en su mayoría es unidireccional (profesor-alumno), son pocos los espacios para el intercambio de conocimientos con los agricultores, quienes perciben con escepticismo las formaciones hasta que observan los resultados.
Aunque, la experiencia de trabajar fuera de la comunidad ha ayudado a los productores a valorar la libertad económica que proporcionan las actividades agrícolas y ganaderas, y se esfuerzan por que sus hijos sean conscientes de esta libertad en las actividades cotidianas. El único límite para obtener beneficios de las actividades agrícolas es la escasez de agua, que ha llevado a los pequeños propietarios a dedicarse a actividades menos vulnerables al déficit hídrico (por ejemplo, la ganadería y los trabajos fuera de la finca).
En cuanto a los profesores y representantes de organizaciones no gubernamentales relacionados con la Educación para el Desarrollo Sostenible (EDS), se identificó que los planes de estudio deben adaptarse al contexto local para ser asimilados por el público y las estrategias de adaptación que se usen o planteen serán de acuerdo con la formación académica del instructor. El futuro de la EDS en la zona se percibe como prometedor, ya que los resultados son visibles en las comunidades, los profesores y representantes están muy implicados en las actividades extraescolares que se realizan en las comunidades, proporcionando continuidad y acompañamiento cuando los actores especializados no están disponibles.</t>
  </si>
  <si>
    <t>Vinculación con proyectos de investigación científica y tecnológica vigentes en ECOSUR asociados al Doctorado en Ciencias en Ecología y Desarrollo Sustentable y a la Maestría en Ciencias en Recursos Naturales y Desarrollo Rural, en Agroecología y en Ecología Internacional pertenecientes al PNPC de CONACYT.
Vinculación con proyectos de investigación y tecnológicos con universidades regionales y organizaciones gubernamentales. Se suscribirán convenios de colaboración sustentados en los incrementos de la oferta y alcance educativo logrados por este proyecto.</t>
  </si>
  <si>
    <t>Investigación</t>
  </si>
  <si>
    <t>El impacto esperado del proyecto es sobre oportunidades de mercado nacional para las organizaciones de comercio justo: 48 organizaciones. Incidencia en iniciativas de leyes y programas para el desarrollo de la cafeticultura en el sur sureste de México. Así, ya participamos como GIEZCA con la información generada en este proyecto y de experiencia de integrantes del grupo en una iniciativa de ley a invitación del Centro Gilberto Bosques del Senado de la República.</t>
  </si>
  <si>
    <t>La propuesta contribuirá al fortalecimiento de los medios de vida de las familias campesinas del territorio cafetalero.</t>
  </si>
  <si>
    <t>Investigación e incidencia a favor de la defensa de territorios rurales.</t>
  </si>
  <si>
    <t>permite identificar las principales causas de problemas de salud relacionada con la obesidad infantil, diabetes y dislipidemias, para evitar problemas cardiovasculares tempranos.</t>
  </si>
  <si>
    <t>Una encuesta realizada permite definir que muchas plantas alimenticias que se conocen por el pueblo totonaco tienen una utilización poco frecuente entre las familias del Totonacapan. Existe el riesgo de una pérdida del conocimiento de otras fuentes de alimentación, particularmente entre los jóvenes. Al establecerse un conjunto de plantas comestibles en el jardín etnobiológico de la Universidad Intercultural de Puebla, en el municipio de Huehuetla, las personas de los pueblos de la Sierra Norte de Puebla tendrán acceso al conocimiento de otras opciones de alimentación, que les pueden permitir diversificar sus dietas, algunas de las cuales ahora se alejan de los patrones tradicionales y tienden a seguir un modelo ajeno.
El proyecto del Jardín Etnobiológico de los siete pueblos originarios del estado de Puebla, generó un impacto a nivel social al consultar a las comunidades e involucrarse en el proceso del diseño mediante la acción-participativa que se desarrolló en el taller y gracias a ello se creó una primera base de datos de médicos tradicionales de la región.
En el aspecto ambiental, al considerar el área geográfica donde se llevó a cabo el jardín, este contribuirá de manera estratégica al resguardo del material vegetativo de la zona, así como el fomento al cuidado y preservación de los recursos naturales. También será un espacio de estudio para estudiantes, investigadores y gente de las comunidades.</t>
  </si>
  <si>
    <t>Este proyecto es pionero en la búsqueda de mamíferos reservorios de virus zoonóticos de fiebres hemorrágicas a escala regional en el sur y sureste de México. El conjunto de información recabado en bases de datos, tesis y publicaciones permite establecer la línea base para futuros trabajos sobre ecología de los reservorios y su relación con las enfermedades infecciosas que transmiten. 
A través de este proyecto se sentaron las bases para la identificación de áreas de riesgo potencial para el surgimiento de enfermedades infecciosas de origen zoonótico en la población humana del sureste, auxiliándonos de la determinación precisa de la distribución geográfica y la preferencia de hábitat de los posibles reservorios de virus zoonóticos. El estudio de las poblaciones de reservorios y sus dinámicas de crecimiento en el tiempo son de gran interés, debido a que pequeños cambios en esas dinámicas podrían provocar un brote epidémico. 
Por primera vez, un trabajo desde el sureste del país plantea la necesidad de establecer una vigilancia epidemiológica y un monitoreo a largo plazo de las comunidades de mamíferos reservorio, tomando en cuenta el concepto de una salud, que considera la importancia de vigilar los ecosistemas, la salud animal y la salud humana, ya que reconoce el fuerte vínculo que existe entre las tres.</t>
  </si>
  <si>
    <t>Investigación/Servicio</t>
  </si>
  <si>
    <t>Investigación/Infraestructura</t>
  </si>
  <si>
    <t>Centro Público de Investigación</t>
  </si>
  <si>
    <t>ECOSUR</t>
  </si>
  <si>
    <t>Responsable técnico</t>
  </si>
  <si>
    <t>Contribuir en la transformación de la política pública para el campo mexicano y coadyuvar con SV a remontar el relegamiento en el bienestar de los sujetos agrarios, el desarrollo rural integral y la degradación ambiental en la PY, corresponde a un problem</t>
  </si>
  <si>
    <t>Comentarios</t>
  </si>
  <si>
    <t>Si es proyecto concluido, describir logros principales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</si>
</sst>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mm/yyyy"/>
  </numFmts>
  <fonts count="8" x14ac:knownFonts="1">
    <font>
      <sz val="11"/>
      <color theme="1"/>
      <name val="Calibri"/>
      <family val="2"/>
      <scheme val="minor"/>
    </font>
    <font>
      <sz val="18"/>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indexed="8"/>
      <name val="Arial"/>
      <family val="2"/>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5"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49">
    <xf numFmtId="0" fontId="0" fillId="0" borderId="0" xfId="0"/>
    <xf numFmtId="0" fontId="0" fillId="0" borderId="1" xfId="0" applyBorder="1" applyAlignment="1">
      <alignment horizontal="left" indent="5"/>
    </xf>
    <xf numFmtId="0" fontId="1" fillId="0" borderId="0" xfId="0" applyFont="1"/>
    <xf numFmtId="0" fontId="3" fillId="3" borderId="1" xfId="0" applyFont="1" applyFill="1" applyBorder="1" applyAlignment="1">
      <alignment horizontal="center" vertical="center" wrapText="1"/>
    </xf>
    <xf numFmtId="0" fontId="0" fillId="0" borderId="0" xfId="0" applyFont="1" applyAlignment="1">
      <alignment horizontal="center" wrapText="1"/>
    </xf>
    <xf numFmtId="0" fontId="0" fillId="0" borderId="0" xfId="0" applyFont="1" applyAlignment="1">
      <alignment wrapText="1"/>
    </xf>
    <xf numFmtId="0" fontId="0" fillId="0" borderId="0" xfId="0" applyFont="1" applyBorder="1" applyAlignment="1">
      <alignment horizontal="center" vertical="center" wrapText="1"/>
    </xf>
    <xf numFmtId="0" fontId="0" fillId="2" borderId="0" xfId="0" applyFont="1" applyFill="1" applyBorder="1" applyAlignment="1">
      <alignment horizontal="left" vertical="center" wrapText="1"/>
    </xf>
    <xf numFmtId="0" fontId="0" fillId="0" borderId="0" xfId="0" applyFont="1" applyBorder="1" applyAlignment="1">
      <alignment horizontal="left" vertical="center" wrapText="1"/>
    </xf>
    <xf numFmtId="0" fontId="0" fillId="2" borderId="0" xfId="0" applyFont="1" applyFill="1" applyBorder="1" applyAlignment="1">
      <alignment horizontal="center" vertical="center" wrapText="1"/>
    </xf>
    <xf numFmtId="164" fontId="0" fillId="2" borderId="0" xfId="0" applyNumberFormat="1" applyFont="1" applyFill="1" applyBorder="1" applyAlignment="1">
      <alignment horizontal="center" vertical="center" wrapText="1"/>
    </xf>
    <xf numFmtId="0" fontId="0" fillId="0" borderId="0" xfId="0" applyFont="1" applyBorder="1" applyAlignment="1">
      <alignment wrapText="1"/>
    </xf>
    <xf numFmtId="9" fontId="0" fillId="2" borderId="0" xfId="0" applyNumberFormat="1" applyFont="1" applyFill="1" applyBorder="1" applyAlignment="1">
      <alignment horizontal="center" vertical="center" wrapText="1"/>
    </xf>
    <xf numFmtId="3" fontId="0" fillId="2" borderId="0" xfId="0" applyNumberFormat="1" applyFont="1" applyFill="1" applyBorder="1" applyAlignment="1">
      <alignment horizontal="center" vertical="center" wrapText="1"/>
    </xf>
    <xf numFmtId="43" fontId="0" fillId="2" borderId="0" xfId="0" applyNumberFormat="1" applyFont="1" applyFill="1" applyBorder="1" applyAlignment="1">
      <alignment horizontal="center" vertical="center" wrapText="1"/>
    </xf>
    <xf numFmtId="0" fontId="0" fillId="2" borderId="0" xfId="0" applyFont="1" applyFill="1" applyBorder="1" applyAlignment="1">
      <alignment vertical="center" wrapText="1"/>
    </xf>
    <xf numFmtId="0" fontId="0" fillId="0" borderId="0" xfId="0" applyFont="1" applyBorder="1"/>
    <xf numFmtId="14" fontId="0" fillId="0" borderId="0" xfId="0" applyNumberFormat="1" applyFont="1" applyFill="1" applyAlignment="1">
      <alignment vertical="center"/>
    </xf>
    <xf numFmtId="0" fontId="0" fillId="0" borderId="0" xfId="0" applyFont="1" applyFill="1" applyAlignment="1">
      <alignment vertical="center"/>
    </xf>
    <xf numFmtId="0" fontId="6" fillId="0" borderId="1" xfId="1" applyFont="1" applyFill="1" applyBorder="1" applyAlignment="1">
      <alignment vertical="center" wrapText="1"/>
    </xf>
    <xf numFmtId="0" fontId="0" fillId="0" borderId="1" xfId="0" applyFont="1" applyBorder="1" applyAlignment="1">
      <alignment vertical="center" wrapText="1"/>
    </xf>
    <xf numFmtId="0" fontId="6" fillId="0" borderId="1" xfId="1" applyFont="1" applyFill="1" applyBorder="1" applyAlignment="1">
      <alignment horizontal="right" vertical="center" wrapText="1"/>
    </xf>
    <xf numFmtId="0" fontId="0" fillId="0" borderId="1" xfId="0" applyFont="1" applyBorder="1" applyAlignment="1">
      <alignment horizontal="center" vertical="center" wrapText="1"/>
    </xf>
    <xf numFmtId="17" fontId="6" fillId="0" borderId="1" xfId="1" applyNumberFormat="1" applyFont="1" applyFill="1" applyBorder="1" applyAlignment="1">
      <alignment horizontal="center" vertical="center" wrapText="1"/>
    </xf>
    <xf numFmtId="9" fontId="0" fillId="0" borderId="1" xfId="3" applyFont="1" applyBorder="1" applyAlignment="1">
      <alignment vertical="center" wrapText="1"/>
    </xf>
    <xf numFmtId="43" fontId="6" fillId="0" borderId="1" xfId="2" applyFont="1" applyFill="1" applyBorder="1" applyAlignment="1">
      <alignment horizontal="right" vertical="center" wrapText="1"/>
    </xf>
    <xf numFmtId="43" fontId="0" fillId="0" borderId="1" xfId="2" applyFont="1" applyBorder="1" applyAlignment="1">
      <alignment vertical="center" wrapText="1"/>
    </xf>
    <xf numFmtId="0" fontId="6" fillId="4" borderId="1" xfId="1" applyFont="1" applyFill="1" applyBorder="1" applyAlignment="1">
      <alignment vertical="center" wrapText="1"/>
    </xf>
    <xf numFmtId="0" fontId="0" fillId="0" borderId="0" xfId="0" applyFont="1" applyBorder="1" applyAlignment="1">
      <alignment vertical="center"/>
    </xf>
    <xf numFmtId="0" fontId="0" fillId="0" borderId="0" xfId="0" applyFont="1" applyBorder="1" applyAlignment="1">
      <alignment horizontal="center" vertical="center"/>
    </xf>
    <xf numFmtId="14" fontId="0" fillId="0" borderId="0" xfId="0" applyNumberFormat="1" applyFont="1" applyBorder="1" applyAlignment="1">
      <alignment horizontal="center" vertical="center"/>
    </xf>
    <xf numFmtId="14" fontId="0" fillId="0" borderId="0" xfId="0" applyNumberFormat="1" applyFont="1" applyBorder="1" applyAlignment="1">
      <alignment vertical="center"/>
    </xf>
    <xf numFmtId="0" fontId="6" fillId="0" borderId="1" xfId="1" applyNumberFormat="1" applyFont="1" applyFill="1" applyBorder="1" applyAlignment="1">
      <alignment horizontal="center" vertical="center" wrapText="1"/>
    </xf>
    <xf numFmtId="1" fontId="6" fillId="0" borderId="1" xfId="1" applyNumberFormat="1" applyFont="1" applyFill="1" applyBorder="1" applyAlignment="1">
      <alignment horizontal="center" vertical="center" wrapText="1"/>
    </xf>
    <xf numFmtId="0" fontId="4" fillId="0" borderId="0" xfId="0" applyFont="1" applyFill="1" applyAlignment="1">
      <alignment vertical="center"/>
    </xf>
    <xf numFmtId="0" fontId="0" fillId="0" borderId="0" xfId="0" applyFont="1" applyFill="1" applyAlignment="1">
      <alignment horizontal="center" vertical="center"/>
    </xf>
    <xf numFmtId="14" fontId="0" fillId="0" borderId="0" xfId="0" applyNumberFormat="1" applyFont="1" applyFill="1" applyAlignment="1">
      <alignment horizontal="center" vertical="center"/>
    </xf>
    <xf numFmtId="0" fontId="0" fillId="0" borderId="0" xfId="0" applyFont="1" applyFill="1"/>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164" fontId="0" fillId="2" borderId="1" xfId="0" applyNumberFormat="1" applyFont="1" applyFill="1" applyBorder="1" applyAlignment="1">
      <alignment horizontal="center" vertical="center" wrapText="1"/>
    </xf>
    <xf numFmtId="43" fontId="0" fillId="2" borderId="1" xfId="0" applyNumberFormat="1" applyFont="1" applyFill="1" applyBorder="1" applyAlignment="1">
      <alignment horizontal="center" vertical="center" wrapText="1"/>
    </xf>
    <xf numFmtId="0" fontId="0" fillId="0" borderId="1" xfId="0" applyFont="1" applyBorder="1" applyAlignment="1">
      <alignment vertical="center"/>
    </xf>
    <xf numFmtId="0" fontId="7" fillId="0" borderId="1" xfId="0" applyFont="1" applyBorder="1" applyAlignment="1">
      <alignment vertical="center" wrapText="1"/>
    </xf>
    <xf numFmtId="0" fontId="6" fillId="0" borderId="1" xfId="1" applyFont="1" applyBorder="1" applyAlignment="1">
      <alignment vertical="center" wrapText="1"/>
    </xf>
    <xf numFmtId="0" fontId="0" fillId="0" borderId="1" xfId="0" applyBorder="1" applyAlignment="1">
      <alignment horizont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cellXfs>
  <cellStyles count="6">
    <cellStyle name="Millares" xfId="2" builtinId="3"/>
    <cellStyle name="Millares 2" xfId="4" xr:uid="{00000000-0005-0000-0000-000001000000}"/>
    <cellStyle name="Millares 3" xfId="5" xr:uid="{00000000-0005-0000-0000-000002000000}"/>
    <cellStyle name="Normal" xfId="0" builtinId="0"/>
    <cellStyle name="Normal_Proyectos" xfId="1" xr:uid="{00000000-0005-0000-0000-000004000000}"/>
    <cellStyle name="Porcentaje" xfId="3" builtinId="5"/>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cnhernan_ecosur_mx/Documents/Ecosur-CPA/6.%20Proyectos%20de%20Investigaci&#243;n/JG/2021-4T%20CAR/5.8.13%20Proyectos%20Investigacion-2021%20JGomez%20corregido%2016feb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s"/>
      <sheetName val="catalogo"/>
    </sheetNames>
    <sheetDataSet>
      <sheetData sheetId="0">
        <row r="2">
          <cell r="B2" t="str">
            <v>ID</v>
          </cell>
          <cell r="C2" t="str">
            <v>Nombre del proyecto</v>
          </cell>
          <cell r="D2" t="str">
            <v>Fondos CONACYT (seleccionar fondo)</v>
          </cell>
          <cell r="E2" t="str">
            <v>Otras agencias de financiamiento (indicar nombre)</v>
          </cell>
          <cell r="F2" t="str">
            <v>Vinculado a empresa (indicar nombre de la empresa)</v>
          </cell>
          <cell r="G2" t="str">
            <v>Tipo de proyecto (investigación, desarrollo tecnológico o servicio)</v>
          </cell>
          <cell r="H2" t="str">
            <v xml:space="preserve">Fecha (mes/año) de inicio según convenio </v>
          </cell>
          <cell r="I2" t="str">
            <v>Fecha de término (mes/año) según convenio</v>
          </cell>
          <cell r="J2" t="str">
            <v>Porcentaje de avance</v>
          </cell>
          <cell r="K2" t="str">
            <v>Monto autorizado</v>
          </cell>
          <cell r="L2" t="str">
            <v>Monto ejercido a la fecha</v>
          </cell>
        </row>
        <row r="3">
          <cell r="B3">
            <v>13153</v>
          </cell>
          <cell r="C3" t="str">
            <v>Beneficios de la naturaleza en fronteras agro-forestales: vinculando estrategias de actores, biodiversidad funcional y servicios ecosistemicos  (FOREFRONT).</v>
          </cell>
          <cell r="D3">
            <v>0</v>
          </cell>
          <cell r="E3" t="str">
            <v>Universidad de Wageningen</v>
          </cell>
          <cell r="F3">
            <v>0</v>
          </cell>
          <cell r="G3" t="str">
            <v>Investigación</v>
          </cell>
          <cell r="H3">
            <v>42597</v>
          </cell>
          <cell r="I3">
            <v>44196</v>
          </cell>
          <cell r="J3">
            <v>0.94987453337845584</v>
          </cell>
          <cell r="K3">
            <v>2492563.33</v>
          </cell>
          <cell r="L3">
            <v>2367622.4300000002</v>
          </cell>
        </row>
        <row r="4">
          <cell r="B4">
            <v>13156</v>
          </cell>
          <cell r="C4" t="str">
            <v>Chanul Pom: El mundo abeja como espacio de formación en comunidades rurales de Chiapas.</v>
          </cell>
          <cell r="D4">
            <v>0</v>
          </cell>
          <cell r="E4" t="str">
            <v>W.K. Kellogg Foundation (WKKF).</v>
          </cell>
          <cell r="F4">
            <v>0</v>
          </cell>
          <cell r="G4" t="str">
            <v>Investigación</v>
          </cell>
          <cell r="H4">
            <v>42736</v>
          </cell>
          <cell r="I4">
            <v>43830</v>
          </cell>
          <cell r="J4">
            <v>0.98370554155490242</v>
          </cell>
          <cell r="K4">
            <v>7169685.3499999996</v>
          </cell>
          <cell r="L4">
            <v>7052859.21</v>
          </cell>
        </row>
        <row r="5">
          <cell r="B5">
            <v>13162</v>
          </cell>
          <cell r="C5" t="str">
            <v>Forest2020: Monitoreo Saltelital de los Bosques en el Suseste de México</v>
          </cell>
          <cell r="D5">
            <v>0</v>
          </cell>
          <cell r="E5" t="str">
            <v>ECOMETRICA</v>
          </cell>
          <cell r="F5">
            <v>0</v>
          </cell>
          <cell r="G5" t="str">
            <v>Investigación</v>
          </cell>
          <cell r="H5">
            <v>43282</v>
          </cell>
          <cell r="I5">
            <v>43921</v>
          </cell>
          <cell r="J5">
            <v>0.97248692701193773</v>
          </cell>
          <cell r="K5">
            <v>8029650.4900000002</v>
          </cell>
          <cell r="L5">
            <v>7808730.1299999999</v>
          </cell>
        </row>
        <row r="6">
          <cell r="B6">
            <v>13163</v>
          </cell>
          <cell r="C6" t="str">
            <v>Transmisión de zika y otros virus entre mosquitos, primates y perros en el sur y en el norte de México.</v>
          </cell>
          <cell r="D6" t="str">
            <v>CONACYT - Texas A&amp;M University</v>
          </cell>
          <cell r="E6">
            <v>0</v>
          </cell>
          <cell r="F6">
            <v>0</v>
          </cell>
          <cell r="G6" t="str">
            <v>Investigación</v>
          </cell>
          <cell r="H6">
            <v>43344</v>
          </cell>
          <cell r="I6">
            <v>43708</v>
          </cell>
          <cell r="J6">
            <v>1</v>
          </cell>
          <cell r="K6">
            <v>323200</v>
          </cell>
          <cell r="L6">
            <v>323200</v>
          </cell>
        </row>
        <row r="7">
          <cell r="B7">
            <v>13168</v>
          </cell>
          <cell r="C7" t="str">
            <v>Programa de Formación de formadores en organizaciones de apicultores de la Península de Yucatán, Chiapas y Oaxaca</v>
          </cell>
          <cell r="D7">
            <v>0</v>
          </cell>
          <cell r="E7" t="str">
            <v>W.K. Kellogg Foundation (WKKF).</v>
          </cell>
          <cell r="F7">
            <v>0</v>
          </cell>
          <cell r="G7" t="str">
            <v>Investigación</v>
          </cell>
          <cell r="H7">
            <v>43643</v>
          </cell>
          <cell r="I7">
            <v>44316</v>
          </cell>
          <cell r="J7">
            <v>0.55050846657399699</v>
          </cell>
          <cell r="K7">
            <v>11550106.34</v>
          </cell>
          <cell r="L7">
            <v>6358431.3300000001</v>
          </cell>
        </row>
        <row r="8">
          <cell r="B8">
            <v>13169</v>
          </cell>
          <cell r="C8" t="str">
            <v>La investigación evaluativa de la pertinencia cultural del enfoque de graduación en los estados de Chiapas y Yucatán, México.</v>
          </cell>
          <cell r="D8">
            <v>0</v>
          </cell>
          <cell r="E8" t="str">
            <v>Trickle Up Las Americas (TUA)</v>
          </cell>
          <cell r="F8">
            <v>0</v>
          </cell>
          <cell r="G8" t="str">
            <v>Investigación</v>
          </cell>
          <cell r="H8">
            <v>43647</v>
          </cell>
          <cell r="I8">
            <v>44255</v>
          </cell>
          <cell r="J8">
            <v>0.94078994118864911</v>
          </cell>
          <cell r="K8">
            <v>1874454.48</v>
          </cell>
          <cell r="L8">
            <v>1763467.92</v>
          </cell>
        </row>
        <row r="9">
          <cell r="B9">
            <v>13171</v>
          </cell>
          <cell r="C9" t="str">
            <v>Formulación de una propuesta de estrategia para el desarrollo integral de los territorios cafetaleros de la región sur sureste.</v>
          </cell>
          <cell r="D9">
            <v>0</v>
          </cell>
          <cell r="E9" t="str">
            <v>Fideicomiso para el desarrollo regional del sur sureste de México (FIDESUR)</v>
          </cell>
          <cell r="F9">
            <v>0</v>
          </cell>
          <cell r="G9" t="str">
            <v>Investigación</v>
          </cell>
          <cell r="H9">
            <v>43693</v>
          </cell>
          <cell r="I9">
            <v>43980</v>
          </cell>
          <cell r="J9">
            <v>0.98415854545454551</v>
          </cell>
          <cell r="K9">
            <v>220000</v>
          </cell>
          <cell r="L9">
            <v>216514.88</v>
          </cell>
        </row>
        <row r="10">
          <cell r="B10">
            <v>13174</v>
          </cell>
          <cell r="C10" t="str">
            <v>Monitoreo de indicadores del proyecto piloto: municipios fronterizos de derechos humanos.</v>
          </cell>
          <cell r="D10">
            <v>0</v>
          </cell>
          <cell r="E10" t="str">
            <v>Cooperacion Alemana al Desarrollo. Agencia de la GIZ en México</v>
          </cell>
          <cell r="F10">
            <v>0</v>
          </cell>
          <cell r="G10" t="str">
            <v>Investigación/Servicio</v>
          </cell>
          <cell r="H10">
            <v>43838</v>
          </cell>
          <cell r="I10">
            <v>43948</v>
          </cell>
          <cell r="J10">
            <v>0.79416630419253831</v>
          </cell>
          <cell r="K10">
            <v>495713.54</v>
          </cell>
          <cell r="L10">
            <v>393678.99</v>
          </cell>
        </row>
        <row r="11">
          <cell r="B11">
            <v>13176</v>
          </cell>
          <cell r="C11" t="str">
            <v>Estancias Posdoctorales para Mujeres Méxicanas Indígeneas en Ciencia, Tecnología, Ingenierías y Matemáticas.</v>
          </cell>
          <cell r="D11">
            <v>0</v>
          </cell>
          <cell r="E11" t="str">
            <v>El Centro de Investigaciones y Estudios Superiores en Antropologia Social. (CIESAS)</v>
          </cell>
          <cell r="F11">
            <v>0</v>
          </cell>
          <cell r="G11" t="str">
            <v>Investigación</v>
          </cell>
          <cell r="H11">
            <v>43801</v>
          </cell>
          <cell r="I11">
            <v>44834</v>
          </cell>
          <cell r="J11">
            <v>3.2303392205811847E-2</v>
          </cell>
          <cell r="K11">
            <v>450475.91</v>
          </cell>
          <cell r="L11">
            <v>14551.9</v>
          </cell>
        </row>
        <row r="12">
          <cell r="B12">
            <v>13177</v>
          </cell>
          <cell r="C12" t="str">
            <v>Género y conflictos socioambientales en torno a la mega y pequeña minería en México.</v>
          </cell>
          <cell r="D12">
            <v>0</v>
          </cell>
          <cell r="E12" t="str">
            <v>El Colegio de Postgraduados</v>
          </cell>
          <cell r="F12">
            <v>0</v>
          </cell>
          <cell r="G12" t="str">
            <v>Investigación</v>
          </cell>
          <cell r="H12">
            <v>43998</v>
          </cell>
          <cell r="I12">
            <v>44884</v>
          </cell>
          <cell r="J12">
            <v>0</v>
          </cell>
          <cell r="K12">
            <v>115000</v>
          </cell>
          <cell r="L12">
            <v>0</v>
          </cell>
        </row>
        <row r="13">
          <cell r="B13">
            <v>13178</v>
          </cell>
          <cell r="C13" t="str">
            <v>Respuesta del tapir (Tapirus bairdii) y el pecarí de labios blancos (Tayassu pecari) al cambio climático y la fragmentación del hábitat en el bosque maya.</v>
          </cell>
          <cell r="D13">
            <v>0</v>
          </cell>
          <cell r="E13" t="str">
            <v>The Rufford Foundation</v>
          </cell>
          <cell r="F13">
            <v>0</v>
          </cell>
          <cell r="G13" t="str">
            <v>Investigación</v>
          </cell>
          <cell r="H13">
            <v>43862</v>
          </cell>
          <cell r="I13">
            <v>44620</v>
          </cell>
          <cell r="J13">
            <v>0.83395850715143272</v>
          </cell>
          <cell r="K13">
            <v>156065.93</v>
          </cell>
          <cell r="L13">
            <v>130152.51</v>
          </cell>
        </row>
        <row r="14">
          <cell r="B14">
            <v>13179</v>
          </cell>
          <cell r="C14" t="str">
            <v xml:space="preserve">Diálogo de saberes sobre la fauna silvestre en bosques de niebla: El caso de la Reserva de La Biosfera El Triunfo, México y el Parque Nacional Sangay, Ecuador. </v>
          </cell>
          <cell r="D14">
            <v>0</v>
          </cell>
          <cell r="E14" t="str">
            <v xml:space="preserve">The Rufford Foundation </v>
          </cell>
          <cell r="F14">
            <v>0</v>
          </cell>
          <cell r="G14" t="str">
            <v>Investigación</v>
          </cell>
          <cell r="H14">
            <v>43983</v>
          </cell>
          <cell r="I14">
            <v>44469</v>
          </cell>
          <cell r="J14">
            <v>0.67374947823911813</v>
          </cell>
          <cell r="K14">
            <v>157830.92000000001</v>
          </cell>
          <cell r="L14">
            <v>106338.5</v>
          </cell>
        </row>
        <row r="15">
          <cell r="B15">
            <v>13180</v>
          </cell>
          <cell r="C15" t="str">
            <v xml:space="preserve">Experiencias de restauración ecológica: especies nativas para acelerar la recuperación del bosque nublado.                                                                                                                                                                                                                                                                      </v>
          </cell>
          <cell r="D15">
            <v>0</v>
          </cell>
          <cell r="E15" t="str">
            <v xml:space="preserve">The Rufford Foundation   </v>
          </cell>
          <cell r="F15">
            <v>0</v>
          </cell>
          <cell r="G15" t="str">
            <v>Investigación</v>
          </cell>
          <cell r="H15">
            <v>44040</v>
          </cell>
          <cell r="I15">
            <v>44405</v>
          </cell>
          <cell r="J15">
            <v>1.0025299453858698</v>
          </cell>
          <cell r="K15">
            <v>154785.95000000001</v>
          </cell>
          <cell r="L15">
            <v>155177.54999999999</v>
          </cell>
        </row>
        <row r="16">
          <cell r="B16">
            <v>13181</v>
          </cell>
          <cell r="C16" t="str">
            <v>Comunidad de aprendizaje y práctica: contribuyendo a los territorios agroecológicos desde el mercadeo comunitario.</v>
          </cell>
          <cell r="D16">
            <v>0</v>
          </cell>
          <cell r="E16" t="str">
            <v>Community Agroecology NetWork ( CAN)</v>
          </cell>
          <cell r="F16">
            <v>0</v>
          </cell>
          <cell r="G16" t="str">
            <v>Investigación</v>
          </cell>
          <cell r="H16">
            <v>44068</v>
          </cell>
          <cell r="I16">
            <v>45162</v>
          </cell>
          <cell r="J16">
            <v>0.27597989244404736</v>
          </cell>
          <cell r="K16">
            <v>2608086.2400000002</v>
          </cell>
          <cell r="L16">
            <v>719779.36</v>
          </cell>
        </row>
        <row r="17">
          <cell r="B17">
            <v>13182</v>
          </cell>
          <cell r="C17" t="str">
            <v>Impacto de factores sociales (incluyendo la inseguridad alimentaria y  la violencia de pareja)  en los desenlaces de salud de mujeres que viven con VIH en el estado de Chiapas.</v>
          </cell>
          <cell r="D17">
            <v>0</v>
          </cell>
          <cell r="E17" t="str">
            <v>Secretaría de Salud</v>
          </cell>
          <cell r="F17">
            <v>0</v>
          </cell>
          <cell r="G17" t="str">
            <v>Investigación</v>
          </cell>
          <cell r="H17">
            <v>44099</v>
          </cell>
          <cell r="I17">
            <v>44196</v>
          </cell>
          <cell r="J17">
            <v>0.93982409263133271</v>
          </cell>
          <cell r="K17">
            <v>683480.18</v>
          </cell>
          <cell r="L17">
            <v>642351.14</v>
          </cell>
        </row>
        <row r="18">
          <cell r="B18">
            <v>13183</v>
          </cell>
          <cell r="C18" t="str">
            <v>Re-valorando la tierra: la gobernanza indígena de la silvicultura en el sur de México y el rediseño de la consulta de "desarrollo sostenible" y evaluación de impacto</v>
          </cell>
          <cell r="D18">
            <v>0</v>
          </cell>
          <cell r="E18" t="str">
            <v>Universidad de GLASGOW</v>
          </cell>
          <cell r="F18">
            <v>0</v>
          </cell>
          <cell r="G18" t="str">
            <v>Investigación</v>
          </cell>
          <cell r="H18">
            <v>44075</v>
          </cell>
          <cell r="I18">
            <v>44377</v>
          </cell>
          <cell r="J18">
            <v>0.90063768806055011</v>
          </cell>
          <cell r="K18">
            <v>1432405.68</v>
          </cell>
          <cell r="L18">
            <v>1290078.54</v>
          </cell>
        </row>
        <row r="19">
          <cell r="B19">
            <v>13184</v>
          </cell>
          <cell r="C19" t="str">
            <v>Identificación y colecta de ejemplares de jardín.</v>
          </cell>
          <cell r="D19">
            <v>0</v>
          </cell>
          <cell r="E19" t="str">
            <v>Universidad intercultural del estado de Puebla</v>
          </cell>
          <cell r="F19">
            <v>0</v>
          </cell>
          <cell r="G19" t="str">
            <v>Investigación</v>
          </cell>
          <cell r="H19">
            <v>44197</v>
          </cell>
          <cell r="I19">
            <v>44561</v>
          </cell>
          <cell r="J19">
            <v>0.98340110000000003</v>
          </cell>
          <cell r="K19">
            <v>100000</v>
          </cell>
          <cell r="L19">
            <v>98340.11</v>
          </cell>
        </row>
        <row r="20">
          <cell r="B20">
            <v>13185</v>
          </cell>
          <cell r="C20" t="str">
            <v>Impacto de la pandemia covid-19 en la percepción de mamíferos, con énfasis en murciélagos, y plan de acción para su conservación en Oaxaca, México.</v>
          </cell>
          <cell r="D20">
            <v>0</v>
          </cell>
          <cell r="E20" t="str">
            <v>The Rufford Foundation</v>
          </cell>
          <cell r="F20">
            <v>0</v>
          </cell>
          <cell r="G20" t="str">
            <v>Investigación</v>
          </cell>
          <cell r="H20">
            <v>44228</v>
          </cell>
          <cell r="I20">
            <v>44590</v>
          </cell>
          <cell r="J20">
            <v>0.90867980582648067</v>
          </cell>
          <cell r="K20">
            <v>159992.98000000001</v>
          </cell>
          <cell r="L20">
            <v>145382.39000000001</v>
          </cell>
        </row>
        <row r="21">
          <cell r="B21">
            <v>13187</v>
          </cell>
          <cell r="C21" t="str">
            <v>Fortalecimiento de plataformas de observación de la tierra en el sureste de México para apoyar metas de mitigación del cambio climático.</v>
          </cell>
          <cell r="D21">
            <v>0</v>
          </cell>
          <cell r="E21" t="str">
            <v>ECOMETRICA LTD</v>
          </cell>
          <cell r="F21">
            <v>0</v>
          </cell>
          <cell r="G21" t="str">
            <v>Investigación</v>
          </cell>
          <cell r="H21">
            <v>44197</v>
          </cell>
          <cell r="I21">
            <v>44625</v>
          </cell>
          <cell r="J21">
            <v>0.49184727272727274</v>
          </cell>
          <cell r="K21">
            <v>2200000</v>
          </cell>
          <cell r="L21">
            <v>1082064</v>
          </cell>
        </row>
        <row r="22">
          <cell r="B22">
            <v>13188</v>
          </cell>
          <cell r="C22" t="str">
            <v xml:space="preserve">Evolución, historia y conservación de dos especies de tortuga marina en la costa de Oaxaca.   </v>
          </cell>
          <cell r="D22">
            <v>0</v>
          </cell>
          <cell r="E22" t="str">
            <v>The Rufford Foundation</v>
          </cell>
          <cell r="F22">
            <v>0</v>
          </cell>
          <cell r="G22" t="str">
            <v>Investigación</v>
          </cell>
          <cell r="H22">
            <v>44105</v>
          </cell>
          <cell r="I22">
            <v>44773</v>
          </cell>
          <cell r="J22">
            <v>0.39933296407698382</v>
          </cell>
          <cell r="K22">
            <v>162560.95999999999</v>
          </cell>
          <cell r="L22">
            <v>64915.95</v>
          </cell>
        </row>
        <row r="23">
          <cell r="B23">
            <v>13189</v>
          </cell>
          <cell r="C23" t="str">
            <v>Rol de las áreas naturales en el mantenimiento de una alta diversidad de especies de roedores y baja prevalencia de virus zoonóticos en Chiapas, México.</v>
          </cell>
          <cell r="D23">
            <v>0</v>
          </cell>
          <cell r="E23" t="str">
            <v>The Rufford Foundation</v>
          </cell>
          <cell r="F23">
            <v>0</v>
          </cell>
          <cell r="G23" t="str">
            <v>Investigación</v>
          </cell>
          <cell r="H23">
            <v>44382</v>
          </cell>
          <cell r="I23">
            <v>44747</v>
          </cell>
          <cell r="J23">
            <v>0.252173297391663</v>
          </cell>
          <cell r="K23">
            <v>168361.68</v>
          </cell>
          <cell r="L23">
            <v>42456.32</v>
          </cell>
        </row>
        <row r="24">
          <cell r="B24">
            <v>13190</v>
          </cell>
          <cell r="C24" t="str">
            <v xml:space="preserve"> Desarrolllo de una metodología para la evaluación   voluntaria de la efectividad de manejop de las áreas destinadas voluntariamente a la conservación.</v>
          </cell>
          <cell r="D24">
            <v>0</v>
          </cell>
          <cell r="E24" t="str">
            <v>Asesores Integrales, S.C./Embajada de Francias</v>
          </cell>
          <cell r="F24">
            <v>0</v>
          </cell>
          <cell r="G24">
            <v>0</v>
          </cell>
          <cell r="H24">
            <v>44424</v>
          </cell>
          <cell r="I24">
            <v>44608</v>
          </cell>
          <cell r="J24">
            <v>0.10534023333333334</v>
          </cell>
          <cell r="K24">
            <v>300000</v>
          </cell>
          <cell r="L24">
            <v>31602.07</v>
          </cell>
        </row>
        <row r="25">
          <cell r="B25">
            <v>13191</v>
          </cell>
          <cell r="C25" t="str">
            <v>ANÁLISIS DE LA EXPRESIÓN Y NIVEL DE METILACIÓN DE LOS GENES INS, ADIPOQ Y FTO Y SU ASOCIACIÓN CON MICROBIOTA INTESTINAL Y SINDROME METABOLICO EN ADOLESCENTES DE ZONAS MARGINADAS DE CHIAPAS</v>
          </cell>
          <cell r="D25">
            <v>0</v>
          </cell>
          <cell r="E25" t="str">
            <v>BIOCODEX MICROBIOTA FOUNDATION</v>
          </cell>
          <cell r="F25">
            <v>0</v>
          </cell>
          <cell r="G25">
            <v>0</v>
          </cell>
          <cell r="H25">
            <v>44529</v>
          </cell>
          <cell r="I25">
            <v>45107</v>
          </cell>
          <cell r="J25">
            <v>8.1800288005180678E-4</v>
          </cell>
          <cell r="K25">
            <v>597357.31000000006</v>
          </cell>
          <cell r="L25">
            <v>488.64</v>
          </cell>
        </row>
        <row r="26">
          <cell r="B26">
            <v>15012</v>
          </cell>
          <cell r="C26" t="str">
            <v>Programa de colaboración en salud internacional entre ECOSUR y Georgetown University</v>
          </cell>
          <cell r="D26">
            <v>0</v>
          </cell>
          <cell r="E26" t="str">
            <v>Georgetown University</v>
          </cell>
          <cell r="F26">
            <v>0</v>
          </cell>
          <cell r="G26" t="str">
            <v>Investigación</v>
          </cell>
          <cell r="H26">
            <v>42720</v>
          </cell>
          <cell r="I26">
            <v>44196</v>
          </cell>
          <cell r="J26">
            <v>0.99999964988462042</v>
          </cell>
          <cell r="K26">
            <v>2342085.06</v>
          </cell>
          <cell r="L26">
            <v>2342084.2400000002</v>
          </cell>
        </row>
        <row r="27">
          <cell r="B27">
            <v>16008</v>
          </cell>
          <cell r="C27" t="str">
            <v>Bajo peso al nacer y obesidad en una cohorte de adolecentes de las regiones tzotzil-tzeltal y selva de Chiapas</v>
          </cell>
          <cell r="D27" t="str">
            <v>FORDECYT</v>
          </cell>
          <cell r="E27">
            <v>0</v>
          </cell>
          <cell r="F27">
            <v>0</v>
          </cell>
          <cell r="G27" t="str">
            <v>Investigación</v>
          </cell>
          <cell r="H27">
            <v>42741</v>
          </cell>
          <cell r="I27">
            <v>43496</v>
          </cell>
          <cell r="J27">
            <v>0.99906501450435137</v>
          </cell>
          <cell r="K27">
            <v>1999400</v>
          </cell>
          <cell r="L27">
            <v>1997530.59</v>
          </cell>
        </row>
        <row r="28">
          <cell r="B28">
            <v>16014</v>
          </cell>
          <cell r="C28" t="str">
            <v>Compartir en Red: Fortaleciendo sistemas locales alimentarios.</v>
          </cell>
          <cell r="D28" t="str">
            <v>Consejo Nacional de Ciencia y Tecnología. Programa de Apoyos para Actividades Científicas Tecnológicas y de Innovación</v>
          </cell>
          <cell r="E28">
            <v>0</v>
          </cell>
          <cell r="F28">
            <v>0</v>
          </cell>
          <cell r="G28" t="str">
            <v>Investigación</v>
          </cell>
          <cell r="H28">
            <v>44069</v>
          </cell>
          <cell r="I28">
            <v>44165</v>
          </cell>
          <cell r="J28">
            <v>1</v>
          </cell>
          <cell r="K28">
            <v>563110</v>
          </cell>
          <cell r="L28">
            <v>563110</v>
          </cell>
        </row>
        <row r="29">
          <cell r="B29">
            <v>16015</v>
          </cell>
          <cell r="C29" t="str">
            <v>Programa de salud ambiental para la disminución de las desigualdades socioambiéntales derivadas de la exposición a contaminantes en la región de Coatzacoalcos-Minatitlan-Jaltipan de Morelos, Veracruz.</v>
          </cell>
          <cell r="D29" t="str">
            <v>FORDECYT</v>
          </cell>
          <cell r="E29">
            <v>0</v>
          </cell>
          <cell r="F29">
            <v>0</v>
          </cell>
          <cell r="G29" t="str">
            <v>Investigación</v>
          </cell>
          <cell r="H29">
            <v>44121</v>
          </cell>
          <cell r="I29">
            <v>44213</v>
          </cell>
          <cell r="J29">
            <v>0.76283759999999989</v>
          </cell>
          <cell r="K29">
            <v>100000</v>
          </cell>
          <cell r="L29">
            <v>76283.759999999995</v>
          </cell>
        </row>
        <row r="30">
          <cell r="B30">
            <v>16016</v>
          </cell>
          <cell r="C30" t="str">
            <v>Sistemas socioecológicos sustentables en territorios cafetaleros del sureste de México.</v>
          </cell>
          <cell r="D30" t="str">
            <v>FORDECYT</v>
          </cell>
          <cell r="E30">
            <v>0</v>
          </cell>
          <cell r="F30">
            <v>0</v>
          </cell>
          <cell r="G30" t="str">
            <v>Investigación</v>
          </cell>
          <cell r="H30">
            <v>44121</v>
          </cell>
          <cell r="I30">
            <v>44213</v>
          </cell>
          <cell r="J30">
            <v>0.6849961</v>
          </cell>
          <cell r="K30">
            <v>100000</v>
          </cell>
          <cell r="L30">
            <v>68499.61</v>
          </cell>
        </row>
        <row r="31">
          <cell r="B31">
            <v>16017</v>
          </cell>
          <cell r="C31" t="str">
            <v>Abejas y territorios: análisis y fortalecimiento del papel de los apicultores del sureste de México en la sustentabilidad de sus territorios en un contexto de intensificación agrícola.</v>
          </cell>
          <cell r="D31" t="str">
            <v>FORDECYT</v>
          </cell>
          <cell r="E31">
            <v>0</v>
          </cell>
          <cell r="F31">
            <v>0</v>
          </cell>
          <cell r="G31" t="str">
            <v>Investigación</v>
          </cell>
          <cell r="H31">
            <v>44125</v>
          </cell>
          <cell r="I31">
            <v>44217</v>
          </cell>
          <cell r="J31">
            <v>0.50901989999999997</v>
          </cell>
          <cell r="K31">
            <v>100000</v>
          </cell>
          <cell r="L31">
            <v>50901.99</v>
          </cell>
        </row>
        <row r="32">
          <cell r="B32">
            <v>16018</v>
          </cell>
          <cell r="C32" t="str">
            <v xml:space="preserve">Evaluación de plantaciones forestales experimentales y estudio de mercado de dos variedades de Ochroma Pyramidale en el trópico húmedo de Chiapas y Campeche.                                                                                                                                                                                                                                                   </v>
          </cell>
          <cell r="D32" t="str">
            <v>Consejo Nacional de Ciencia y Tecnología</v>
          </cell>
          <cell r="E32">
            <v>0</v>
          </cell>
          <cell r="F32">
            <v>0</v>
          </cell>
          <cell r="G32" t="str">
            <v>Investigación</v>
          </cell>
          <cell r="H32">
            <v>44141</v>
          </cell>
          <cell r="I32">
            <v>44871</v>
          </cell>
          <cell r="J32">
            <v>0.37279576923076924</v>
          </cell>
          <cell r="K32">
            <v>650000</v>
          </cell>
          <cell r="L32">
            <v>242317.25</v>
          </cell>
        </row>
        <row r="33">
          <cell r="B33">
            <v>16019</v>
          </cell>
          <cell r="C33" t="str">
            <v>Fortalecimiento de infraestructura y acreditación de métodos analíticos para evaluación de riesgos por exposición a contaminantes en escenarios rurales vulnerables del sureste de México.</v>
          </cell>
          <cell r="D33" t="str">
            <v>Consejo Nacional de Ciencia y Tecnología. Programas Nacionales Estratégicos de Ciencia, Tecnología y Vinculación con los Sectores Social, Público y Privado</v>
          </cell>
          <cell r="E33">
            <v>0</v>
          </cell>
          <cell r="F33">
            <v>0</v>
          </cell>
          <cell r="G33" t="str">
            <v>Investigación/Infraestructura</v>
          </cell>
          <cell r="H33">
            <v>44285</v>
          </cell>
          <cell r="I33">
            <v>44469</v>
          </cell>
          <cell r="J33">
            <v>0.82575003272727265</v>
          </cell>
          <cell r="K33">
            <v>5500000</v>
          </cell>
          <cell r="L33">
            <v>4541625.18</v>
          </cell>
        </row>
        <row r="34">
          <cell r="B34">
            <v>17003</v>
          </cell>
          <cell r="C34" t="str">
            <v>Cambios en el clima y en el uso del suelo como determinantes de la alteración espacial y la estructura de las comunidades de insectos en sistemas montañosos del sur de México.</v>
          </cell>
          <cell r="D34" t="str">
            <v>Fondo Sectorial SEP - CONACYT / Investigación Básica</v>
          </cell>
          <cell r="E34">
            <v>0</v>
          </cell>
          <cell r="F34">
            <v>0</v>
          </cell>
          <cell r="G34" t="str">
            <v>Investigación</v>
          </cell>
          <cell r="H34">
            <v>42664</v>
          </cell>
          <cell r="I34">
            <v>43739</v>
          </cell>
          <cell r="J34">
            <v>0.98058677333333333</v>
          </cell>
          <cell r="K34">
            <v>1500000</v>
          </cell>
          <cell r="L34">
            <v>1470880.16</v>
          </cell>
        </row>
        <row r="35">
          <cell r="B35">
            <v>17004</v>
          </cell>
          <cell r="C35" t="str">
            <v>Análisis y evaluación de los posibles vectores y reservorios del virus del ébola en México.</v>
          </cell>
          <cell r="D35" t="str">
            <v>Fondo Sectorial SEP - CONACYT / Investigación Básica</v>
          </cell>
          <cell r="E35">
            <v>0</v>
          </cell>
          <cell r="F35">
            <v>0</v>
          </cell>
          <cell r="G35" t="str">
            <v>Investigación</v>
          </cell>
          <cell r="H35">
            <v>42727</v>
          </cell>
          <cell r="I35">
            <v>43822</v>
          </cell>
          <cell r="J35">
            <v>0.96598297392007548</v>
          </cell>
          <cell r="K35">
            <v>2967800</v>
          </cell>
          <cell r="L35">
            <v>2866844.27</v>
          </cell>
        </row>
        <row r="36">
          <cell r="B36">
            <v>17005</v>
          </cell>
          <cell r="C36" t="str">
            <v>Violencia de género en ámbitos comunitarios entre estudiantes de universidades  interculturales  de Chiapas, Tabasco,  y Quintana Roo.</v>
          </cell>
          <cell r="D36" t="str">
            <v>Fondo Sectorial INMUJERES</v>
          </cell>
          <cell r="E36">
            <v>0</v>
          </cell>
          <cell r="F36">
            <v>0</v>
          </cell>
          <cell r="G36" t="str">
            <v>Investigación</v>
          </cell>
          <cell r="H36">
            <v>43160</v>
          </cell>
          <cell r="I36">
            <v>43524</v>
          </cell>
          <cell r="J36">
            <v>0.92977360000000009</v>
          </cell>
          <cell r="K36">
            <v>1200000</v>
          </cell>
          <cell r="L36">
            <v>1115728.32</v>
          </cell>
        </row>
        <row r="37">
          <cell r="B37">
            <v>17006</v>
          </cell>
          <cell r="C37" t="str">
            <v>Manejo sustentable de polinizadores: estatus actual, factores de riesgo y estrategias para el aprovechamiento de las abejas meliferas y silvestres en sistemas de agricultura protegida y en cultivos a campo abierto en México.</v>
          </cell>
          <cell r="D37" t="str">
            <v>Fondo Sectorial SAGARPA</v>
          </cell>
          <cell r="E37">
            <v>0</v>
          </cell>
          <cell r="F37">
            <v>0</v>
          </cell>
          <cell r="G37" t="str">
            <v>Investigación</v>
          </cell>
          <cell r="H37">
            <v>43195</v>
          </cell>
          <cell r="I37">
            <v>44269</v>
          </cell>
          <cell r="J37">
            <v>0.8644352865973588</v>
          </cell>
          <cell r="K37">
            <v>7118000</v>
          </cell>
          <cell r="L37">
            <v>6153050.3700000001</v>
          </cell>
        </row>
        <row r="38">
          <cell r="B38">
            <v>17007</v>
          </cell>
          <cell r="C38" t="str">
            <v>Ciclo doméstico, peridoméstico, silvestre y ecología de la enfermedad de Chagas en regiones focalizadas de Oaxaca y Chiapas, México.</v>
          </cell>
          <cell r="D38" t="str">
            <v>Fondo Sectorial SEP - CONACYT / Investigación Básica</v>
          </cell>
          <cell r="E38">
            <v>0</v>
          </cell>
          <cell r="F38">
            <v>0</v>
          </cell>
          <cell r="G38" t="str">
            <v>Investigación</v>
          </cell>
          <cell r="H38">
            <v>43838</v>
          </cell>
          <cell r="I38">
            <v>44809</v>
          </cell>
          <cell r="J38">
            <v>0.30648864045322094</v>
          </cell>
          <cell r="K38">
            <v>1378224</v>
          </cell>
          <cell r="L38">
            <v>422410</v>
          </cell>
        </row>
        <row r="39">
          <cell r="B39">
            <v>17008</v>
          </cell>
          <cell r="C39" t="str">
            <v>Impacto del uso de los plaguicidas y los cultivos genéticamente modificados utilizados en la agricultura altamente tecnificada sobre la diversidad de insectos polinizadores en seis regiones de México.</v>
          </cell>
          <cell r="D39" t="str">
            <v>Fondo Sectorial SEMARNAT</v>
          </cell>
          <cell r="E39">
            <v>0</v>
          </cell>
          <cell r="F39">
            <v>0</v>
          </cell>
          <cell r="G39" t="str">
            <v>Investigación</v>
          </cell>
          <cell r="H39">
            <v>43838</v>
          </cell>
          <cell r="I39">
            <v>44407</v>
          </cell>
          <cell r="J39">
            <v>0.33316666288694863</v>
          </cell>
          <cell r="K39">
            <v>1322850</v>
          </cell>
          <cell r="L39">
            <v>440729.52</v>
          </cell>
        </row>
        <row r="40">
          <cell r="B40">
            <v>17009</v>
          </cell>
          <cell r="C40" t="str">
            <v>Distribución  y dinámica poblacional de escarabajos exóticos invasores ante escenarios de cambio climático en el sur de México.</v>
          </cell>
          <cell r="D40" t="str">
            <v>Fondo Sectorial SEMARNAT</v>
          </cell>
          <cell r="E40">
            <v>0</v>
          </cell>
          <cell r="F40">
            <v>0</v>
          </cell>
          <cell r="G40" t="str">
            <v>Investigación</v>
          </cell>
          <cell r="H40">
            <v>43838</v>
          </cell>
          <cell r="I40">
            <v>44407</v>
          </cell>
          <cell r="J40">
            <v>0.2980671968190855</v>
          </cell>
          <cell r="K40">
            <v>955700</v>
          </cell>
          <cell r="L40">
            <v>284862.82</v>
          </cell>
        </row>
        <row r="41">
          <cell r="B41">
            <v>23073</v>
          </cell>
          <cell r="C41" t="str">
            <v>Manejo de colonia en cría masiva para la aplicación de la TIE en moscas de la fruta del género de anastrepha</v>
          </cell>
          <cell r="D41">
            <v>0</v>
          </cell>
          <cell r="E41" t="str">
            <v>Organismo Internacional de Energía Atómica</v>
          </cell>
          <cell r="F41">
            <v>0</v>
          </cell>
          <cell r="G41" t="str">
            <v>Investigación</v>
          </cell>
          <cell r="H41">
            <v>43202</v>
          </cell>
          <cell r="I41">
            <v>45027</v>
          </cell>
          <cell r="J41">
            <v>0.30644937180803278</v>
          </cell>
          <cell r="K41">
            <v>824175.8125</v>
          </cell>
          <cell r="L41">
            <v>252568.16</v>
          </cell>
        </row>
        <row r="42">
          <cell r="B42">
            <v>23075</v>
          </cell>
          <cell r="C42" t="str">
            <v>Interaction between orchid  mycorrizae and lasiodiplodia sp., fungal pathogen of the endangered, epiphytic orchid guarianthe skinneri (bateman) dressier &amp; we higgins, in southwest mexico</v>
          </cell>
          <cell r="D42">
            <v>0</v>
          </cell>
          <cell r="E42" t="str">
            <v>The  American Orchid Society</v>
          </cell>
          <cell r="F42">
            <v>0</v>
          </cell>
          <cell r="G42" t="str">
            <v>Investigación</v>
          </cell>
          <cell r="H42">
            <v>43349</v>
          </cell>
          <cell r="I42">
            <v>44285</v>
          </cell>
          <cell r="J42">
            <v>1</v>
          </cell>
          <cell r="K42">
            <v>157985.29999999999</v>
          </cell>
          <cell r="L42">
            <v>157985.29999999999</v>
          </cell>
        </row>
        <row r="43">
          <cell r="B43">
            <v>23081</v>
          </cell>
          <cell r="C43" t="str">
            <v xml:space="preserve">Effect of insect domestication on the performance of sterile fruit flies </v>
          </cell>
          <cell r="D43">
            <v>0</v>
          </cell>
          <cell r="E43" t="str">
            <v>Organismo Internacional de Energía Atómica</v>
          </cell>
          <cell r="F43">
            <v>0</v>
          </cell>
          <cell r="G43" t="str">
            <v>Investigación</v>
          </cell>
          <cell r="H43">
            <v>44223</v>
          </cell>
          <cell r="I43">
            <v>44587</v>
          </cell>
          <cell r="J43">
            <v>2.3882655966832984E-2</v>
          </cell>
          <cell r="K43">
            <v>297963.51</v>
          </cell>
          <cell r="L43">
            <v>7116.16</v>
          </cell>
        </row>
        <row r="44">
          <cell r="B44">
            <v>23082</v>
          </cell>
          <cell r="C44" t="str">
            <v>Development  and evaluation of quality control methods for the application of the sit in Aedes Aegypti</v>
          </cell>
          <cell r="D44">
            <v>0</v>
          </cell>
          <cell r="E44" t="str">
            <v>Organismo Internacional de Energía Atómica</v>
          </cell>
          <cell r="F44">
            <v>0</v>
          </cell>
          <cell r="G44" t="str">
            <v>Investigación</v>
          </cell>
          <cell r="H44">
            <v>43934</v>
          </cell>
          <cell r="I44">
            <v>45838</v>
          </cell>
          <cell r="J44">
            <v>4.5077091696189377E-2</v>
          </cell>
          <cell r="K44">
            <v>726488.75</v>
          </cell>
          <cell r="L44">
            <v>32748</v>
          </cell>
        </row>
        <row r="45">
          <cell r="B45">
            <v>23083</v>
          </cell>
          <cell r="C45" t="str">
            <v xml:space="preserve">Cartografias de la complejidad transfronteriza: Puentes entre Frontera Sur  </v>
          </cell>
          <cell r="D45">
            <v>0</v>
          </cell>
          <cell r="E45" t="str">
            <v>UC MEXUS - CONACYT</v>
          </cell>
          <cell r="F45">
            <v>0</v>
          </cell>
          <cell r="G45" t="str">
            <v>Investigación</v>
          </cell>
          <cell r="H45">
            <v>44287</v>
          </cell>
          <cell r="I45">
            <v>44834</v>
          </cell>
          <cell r="J45">
            <v>0</v>
          </cell>
          <cell r="K45">
            <v>181055.09</v>
          </cell>
          <cell r="L45">
            <v>0</v>
          </cell>
        </row>
        <row r="46">
          <cell r="B46">
            <v>23084</v>
          </cell>
          <cell r="C46" t="str">
            <v>Evaluación integral de los cambios en servicios ecosistémicos, biodiversidad y medios de vida esperados; bajo distintos escenarios de cambios de uso de suelo en los principales territorios cafetaleros de México.</v>
          </cell>
          <cell r="D46">
            <v>0</v>
          </cell>
          <cell r="E46" t="str">
            <v>Instituto de Ecología, A.C.</v>
          </cell>
          <cell r="F46">
            <v>0</v>
          </cell>
          <cell r="G46" t="str">
            <v>Investigación</v>
          </cell>
          <cell r="H46">
            <v>44473</v>
          </cell>
          <cell r="I46">
            <v>44701</v>
          </cell>
          <cell r="J46">
            <v>0</v>
          </cell>
          <cell r="K46">
            <v>462320</v>
          </cell>
          <cell r="L46">
            <v>0</v>
          </cell>
        </row>
        <row r="47">
          <cell r="B47">
            <v>23085</v>
          </cell>
          <cell r="C47" t="str">
            <v>Development and optimization of infochemical-derived lures for monitoring anastrepha fruit files.</v>
          </cell>
          <cell r="D47">
            <v>0</v>
          </cell>
          <cell r="E47" t="str">
            <v>Organismo Internacional de Energía Atómica</v>
          </cell>
          <cell r="F47">
            <v>0</v>
          </cell>
          <cell r="G47" t="str">
            <v>Investigación</v>
          </cell>
          <cell r="H47">
            <v>44463</v>
          </cell>
          <cell r="I47">
            <v>46318</v>
          </cell>
          <cell r="J47">
            <v>0</v>
          </cell>
          <cell r="K47">
            <v>703229.38</v>
          </cell>
          <cell r="L47">
            <v>0</v>
          </cell>
        </row>
        <row r="48">
          <cell r="B48">
            <v>25044</v>
          </cell>
          <cell r="C48" t="str">
            <v>Estrategias de control de la mosca doméstica (Musca domeéstica L.) mediante semioquímicos.</v>
          </cell>
          <cell r="D48">
            <v>0</v>
          </cell>
          <cell r="E48" t="str">
            <v>Grupo Herquesa, S. A. de C. V.</v>
          </cell>
          <cell r="F48">
            <v>0</v>
          </cell>
          <cell r="G48" t="str">
            <v>Investigación/Servicio</v>
          </cell>
          <cell r="H48">
            <v>43875</v>
          </cell>
          <cell r="I48">
            <v>44605</v>
          </cell>
          <cell r="J48">
            <v>0.32543103448275862</v>
          </cell>
          <cell r="K48">
            <v>464000</v>
          </cell>
          <cell r="L48">
            <v>151000</v>
          </cell>
        </row>
        <row r="49">
          <cell r="B49">
            <v>26004</v>
          </cell>
          <cell r="C49" t="str">
            <v>Mejoramiento de la Técnica del Insecto Estéril para el manejo de las moscas de la fruta: Efecto de la selección por tamaño en el desempeño de los machos estériles.</v>
          </cell>
          <cell r="D49" t="str">
            <v>Fondo Sectorial SEP - CONACYT / Investigación Básica</v>
          </cell>
          <cell r="E49">
            <v>0</v>
          </cell>
          <cell r="F49">
            <v>0</v>
          </cell>
          <cell r="G49" t="str">
            <v>Investigación</v>
          </cell>
          <cell r="H49">
            <v>43326</v>
          </cell>
          <cell r="I49">
            <v>44421</v>
          </cell>
          <cell r="J49">
            <v>0.92229600110619481</v>
          </cell>
          <cell r="K49">
            <v>1808000</v>
          </cell>
          <cell r="L49">
            <v>1667511.1700000002</v>
          </cell>
        </row>
        <row r="50">
          <cell r="B50">
            <v>26005</v>
          </cell>
          <cell r="C50" t="str">
            <v>Detección de SARS-CoV-2 en aguas residuales como herramienta de monitoreo de COVID-19 en al Frontera Sur de México</v>
          </cell>
          <cell r="D50" t="str">
            <v>Consejo Nacional de Ciencia y Tecnología.Programa de Apoyos para Actividades Científicas Tecnológicas y de Innovación</v>
          </cell>
          <cell r="E50">
            <v>0</v>
          </cell>
          <cell r="F50">
            <v>0</v>
          </cell>
          <cell r="G50" t="str">
            <v>Investigación</v>
          </cell>
          <cell r="H50">
            <v>43997</v>
          </cell>
          <cell r="I50">
            <v>44165</v>
          </cell>
          <cell r="J50">
            <v>1</v>
          </cell>
          <cell r="K50">
            <v>2219399.0699999998</v>
          </cell>
          <cell r="L50">
            <v>2219399.0699999998</v>
          </cell>
        </row>
        <row r="51">
          <cell r="B51">
            <v>26007</v>
          </cell>
          <cell r="C51" t="str">
            <v>Jardín etnobiológico de las selvas del Soconusco: Propuesta del Jardín Botánico Regional del Soconusco (ECO-TAP-JB) y Herbario (ECO-TA-H)</v>
          </cell>
          <cell r="D51" t="str">
            <v>FORDECYT</v>
          </cell>
          <cell r="E51">
            <v>0</v>
          </cell>
          <cell r="F51">
            <v>0</v>
          </cell>
          <cell r="G51" t="str">
            <v>Investigación</v>
          </cell>
          <cell r="H51">
            <v>44021</v>
          </cell>
          <cell r="I51">
            <v>44400</v>
          </cell>
          <cell r="J51">
            <v>0.97540540144739529</v>
          </cell>
          <cell r="K51">
            <v>1980247</v>
          </cell>
          <cell r="L51">
            <v>1931543.62</v>
          </cell>
        </row>
        <row r="52">
          <cell r="B52">
            <v>26008</v>
          </cell>
          <cell r="C52" t="str">
            <v>Indice holístico de riesgo: una herramienta para la toma de decisiones en línea basada en riesgo al contagio y letalidad por COVID-19. Aplicación en el sector agrícola.</v>
          </cell>
          <cell r="D52" t="str">
            <v>Consejo Nacional de Ciencia y Tecnología.Programa de Apoyos para Actividades Científicas Tecnológicas y de Innovación</v>
          </cell>
          <cell r="E52">
            <v>0</v>
          </cell>
          <cell r="F52">
            <v>0</v>
          </cell>
          <cell r="G52" t="str">
            <v>Investigación</v>
          </cell>
          <cell r="H52">
            <v>44067</v>
          </cell>
          <cell r="I52">
            <v>44255</v>
          </cell>
          <cell r="J52">
            <v>1</v>
          </cell>
          <cell r="K52">
            <v>646752.72</v>
          </cell>
          <cell r="L52">
            <v>646752.72</v>
          </cell>
        </row>
        <row r="53">
          <cell r="B53">
            <v>26009</v>
          </cell>
          <cell r="C53" t="str">
            <v>Desarrollo de bases de datos y recursos bioinformáticos novedosos para el análisis metagenómico masivo de metazoa: más allá de una forma fácil de estudiar la diversidad alfa en los bosques tropicales de México.</v>
          </cell>
          <cell r="D53" t="str">
            <v>FORDECYT</v>
          </cell>
          <cell r="E53">
            <v>0</v>
          </cell>
          <cell r="F53">
            <v>0</v>
          </cell>
          <cell r="G53" t="str">
            <v>Investigación</v>
          </cell>
          <cell r="H53">
            <v>44124</v>
          </cell>
          <cell r="I53">
            <v>45219</v>
          </cell>
          <cell r="J53">
            <v>0.36464721798876604</v>
          </cell>
          <cell r="K53">
            <v>3053061</v>
          </cell>
          <cell r="L53">
            <v>1113290.2</v>
          </cell>
        </row>
        <row r="54">
          <cell r="B54">
            <v>26010</v>
          </cell>
          <cell r="C54" t="str">
            <v>Integridad, manejo y restauración de los socio-ecosistemas de cuencas transfronterizas del sur de México.</v>
          </cell>
          <cell r="D54" t="str">
            <v>FORDECYT</v>
          </cell>
          <cell r="E54">
            <v>0</v>
          </cell>
          <cell r="F54">
            <v>0</v>
          </cell>
          <cell r="G54" t="str">
            <v>Investigación</v>
          </cell>
          <cell r="H54">
            <v>44119</v>
          </cell>
          <cell r="I54">
            <v>44242</v>
          </cell>
          <cell r="J54">
            <v>0.70415810000000001</v>
          </cell>
          <cell r="K54">
            <v>100000</v>
          </cell>
          <cell r="L54">
            <v>70415.81</v>
          </cell>
        </row>
        <row r="55">
          <cell r="B55">
            <v>26011</v>
          </cell>
          <cell r="C55" t="str">
            <v xml:space="preserve">Influencia de la infección por trypanosoma cruzi en la comunicación intra-específica de chinches chagasicas: un primer paso hacia la prevención de la enfermedad de Chagas        </v>
          </cell>
          <cell r="D55" t="str">
            <v>FORDECYT</v>
          </cell>
          <cell r="E55">
            <v>0</v>
          </cell>
          <cell r="F55">
            <v>0</v>
          </cell>
          <cell r="G55" t="str">
            <v>Investigación</v>
          </cell>
          <cell r="H55">
            <v>44158</v>
          </cell>
          <cell r="I55">
            <v>45252</v>
          </cell>
          <cell r="J55">
            <v>0.17613927454986814</v>
          </cell>
          <cell r="K55">
            <v>572610</v>
          </cell>
          <cell r="L55">
            <v>100859.11</v>
          </cell>
        </row>
        <row r="56">
          <cell r="B56">
            <v>26012</v>
          </cell>
          <cell r="C56" t="str">
            <v xml:space="preserve">Fortalecimiento del laboratorio nacional LABTAA para el análisis de contaminantes emergentes en cuerpos de agua de regiones de emergencia ambiental   </v>
          </cell>
          <cell r="D56" t="str">
            <v>Convocatoria problemas nacionales</v>
          </cell>
          <cell r="E56">
            <v>0</v>
          </cell>
          <cell r="F56">
            <v>0</v>
          </cell>
          <cell r="G56" t="str">
            <v>Investigación</v>
          </cell>
          <cell r="H56">
            <v>44375</v>
          </cell>
          <cell r="I56">
            <v>44530</v>
          </cell>
          <cell r="J56">
            <v>0.97904473714285711</v>
          </cell>
          <cell r="K56">
            <v>1750000</v>
          </cell>
          <cell r="L56">
            <v>1713328.29</v>
          </cell>
        </row>
        <row r="57">
          <cell r="B57">
            <v>26013</v>
          </cell>
          <cell r="C57" t="str">
            <v>Alternativas biorracionales para el manejo de mosca de la fruta sin agrotóxicos y su interacción con residuos de glifosato en la región del soconusco, Chiapas.</v>
          </cell>
          <cell r="D57" t="str">
            <v>Convocatoria problemas nacionales</v>
          </cell>
          <cell r="E57">
            <v>0</v>
          </cell>
          <cell r="F57">
            <v>0</v>
          </cell>
          <cell r="G57" t="str">
            <v>Investigación</v>
          </cell>
          <cell r="H57">
            <v>44400</v>
          </cell>
          <cell r="I57">
            <v>44530</v>
          </cell>
          <cell r="J57">
            <v>0.98351577714285721</v>
          </cell>
          <cell r="K57">
            <v>1750000</v>
          </cell>
          <cell r="L57">
            <v>1721152.61</v>
          </cell>
        </row>
        <row r="58">
          <cell r="B58">
            <v>26014</v>
          </cell>
          <cell r="C58" t="str">
            <v>Desarrollo de protocolo para la degradación de glifosato en suelos y agua empleando microorganismos y enzimas con capacidades ligninolíticas inmovilizados en diversos soportes</v>
          </cell>
          <cell r="D58" t="str">
            <v>Convocatoria problemas nacionales</v>
          </cell>
          <cell r="E58">
            <v>0</v>
          </cell>
          <cell r="F58">
            <v>0</v>
          </cell>
          <cell r="G58" t="str">
            <v>Investigación</v>
          </cell>
          <cell r="H58">
            <v>44403</v>
          </cell>
          <cell r="I58">
            <v>44530</v>
          </cell>
          <cell r="J58">
            <v>0.94684716000000002</v>
          </cell>
          <cell r="K58">
            <v>1750000</v>
          </cell>
          <cell r="L58">
            <v>1656982.53</v>
          </cell>
        </row>
        <row r="59">
          <cell r="B59">
            <v>27001</v>
          </cell>
          <cell r="C59" t="str">
            <v>Estudio de la ecología sensorial del picudo de la soya (rhyssomatus nigerrimus fahraeus)</v>
          </cell>
          <cell r="D59">
            <v>0</v>
          </cell>
          <cell r="E59" t="str">
            <v>Instituto Nacional de Investigaciones Forestales, Agrícolas y Pecuarias</v>
          </cell>
          <cell r="F59">
            <v>0</v>
          </cell>
          <cell r="G59" t="str">
            <v>Investigación</v>
          </cell>
          <cell r="H59">
            <v>43994</v>
          </cell>
          <cell r="I59">
            <v>44941</v>
          </cell>
          <cell r="J59">
            <v>0.35414423180056082</v>
          </cell>
          <cell r="K59">
            <v>652630</v>
          </cell>
          <cell r="L59">
            <v>231125.15</v>
          </cell>
        </row>
        <row r="60">
          <cell r="B60">
            <v>28001</v>
          </cell>
          <cell r="C60" t="str">
            <v>Generación de conocimiento y transferencia de tecnología para el control, manejo y erradicación de las entradas de mosca del mediterráneo a México. Fase 2.</v>
          </cell>
          <cell r="D60">
            <v>0</v>
          </cell>
          <cell r="E60" t="str">
            <v>Servicio Nacional de Sanidad, Inocuidad y Calidad Agroalimentaria</v>
          </cell>
          <cell r="F60">
            <v>0</v>
          </cell>
          <cell r="G60" t="str">
            <v>Investigación</v>
          </cell>
          <cell r="H60">
            <v>44112</v>
          </cell>
          <cell r="I60">
            <v>44196</v>
          </cell>
          <cell r="J60">
            <v>1</v>
          </cell>
          <cell r="K60">
            <v>1731479.48</v>
          </cell>
          <cell r="L60">
            <v>1731479.48</v>
          </cell>
        </row>
        <row r="61">
          <cell r="B61">
            <v>28002</v>
          </cell>
          <cell r="C61" t="str">
            <v xml:space="preserve">Generación de conocimiento y transferencia de tecnología para el control, manejo y erradicación de la mosca del mediterráneo y de moscas de la fruta en México; así como, estrategias de control para el manejo y/o control del gusano cogollero en el cultivo de maíz. </v>
          </cell>
          <cell r="D61">
            <v>0</v>
          </cell>
          <cell r="E61" t="str">
            <v>Servicio Nacional de Sanidad, Inocuidad y Calidad Agroalimentaria  (SENASICA)</v>
          </cell>
          <cell r="F61">
            <v>0</v>
          </cell>
          <cell r="G61" t="str">
            <v>Investigación</v>
          </cell>
          <cell r="H61">
            <v>44463</v>
          </cell>
          <cell r="I61">
            <v>44561</v>
          </cell>
          <cell r="J61">
            <v>0</v>
          </cell>
          <cell r="K61">
            <v>2500000</v>
          </cell>
          <cell r="L61">
            <v>0</v>
          </cell>
        </row>
        <row r="62">
          <cell r="B62">
            <v>33068</v>
          </cell>
          <cell r="C62" t="str">
            <v>Agua y vulnerabilidad en sociedades frágiles</v>
          </cell>
          <cell r="D62">
            <v>0</v>
          </cell>
          <cell r="E62" t="str">
            <v>Facultad de Ciencias Sociales, Universidad de Helsinki, Finlandia</v>
          </cell>
          <cell r="F62">
            <v>0</v>
          </cell>
          <cell r="G62" t="str">
            <v>Investigación</v>
          </cell>
          <cell r="H62">
            <v>43252</v>
          </cell>
          <cell r="I62">
            <v>44713</v>
          </cell>
          <cell r="J62">
            <v>0.87342210226897199</v>
          </cell>
          <cell r="K62">
            <v>1029764.14</v>
          </cell>
          <cell r="L62">
            <v>899418.76</v>
          </cell>
        </row>
        <row r="63">
          <cell r="B63">
            <v>36010</v>
          </cell>
          <cell r="C63" t="str">
            <v>From traditional uses to an integrated valorisation of sediments in the Usumacinta River Basin</v>
          </cell>
          <cell r="D63">
            <v>0</v>
          </cell>
          <cell r="E63" t="str">
            <v>Centro del Cambio Global y la Sustentabilidad en el Sureste A.C.</v>
          </cell>
          <cell r="F63">
            <v>0</v>
          </cell>
          <cell r="G63" t="str">
            <v>Investigación</v>
          </cell>
          <cell r="H63">
            <v>43252</v>
          </cell>
          <cell r="I63">
            <v>44255</v>
          </cell>
          <cell r="J63">
            <v>0.8198420096585215</v>
          </cell>
          <cell r="K63">
            <v>1287319.2</v>
          </cell>
          <cell r="L63">
            <v>1055398.3600000001</v>
          </cell>
        </row>
        <row r="64">
          <cell r="B64">
            <v>36011</v>
          </cell>
          <cell r="C64" t="str">
            <v>Factores asociados a las dislipidemias en población infantil de las regiones fronteriza de Chiapas y centro de Tabasco</v>
          </cell>
          <cell r="D64" t="str">
            <v>FORDECYT</v>
          </cell>
          <cell r="E64">
            <v>0</v>
          </cell>
          <cell r="F64">
            <v>0</v>
          </cell>
          <cell r="G64" t="str">
            <v>Investigación</v>
          </cell>
          <cell r="H64">
            <v>43259</v>
          </cell>
          <cell r="I64">
            <v>43990</v>
          </cell>
          <cell r="J64">
            <v>0.98175291663056985</v>
          </cell>
          <cell r="K64">
            <v>1385160</v>
          </cell>
          <cell r="L64">
            <v>1359884.87</v>
          </cell>
        </row>
        <row r="65">
          <cell r="B65">
            <v>36013</v>
          </cell>
          <cell r="C65" t="str">
            <v>Resilient People, Resilient Ecosystems In Smart Cities (Respires)</v>
          </cell>
          <cell r="D65" t="str">
            <v>FONCICYT</v>
          </cell>
          <cell r="E65">
            <v>0</v>
          </cell>
          <cell r="F65">
            <v>0</v>
          </cell>
          <cell r="G65" t="str">
            <v>Investigación</v>
          </cell>
          <cell r="H65">
            <v>43846</v>
          </cell>
          <cell r="I65">
            <v>44881</v>
          </cell>
          <cell r="J65">
            <v>0.281306</v>
          </cell>
          <cell r="K65">
            <v>225000</v>
          </cell>
          <cell r="L65">
            <v>63293.85</v>
          </cell>
        </row>
        <row r="66">
          <cell r="B66">
            <v>36014</v>
          </cell>
          <cell r="C66" t="str">
            <v>Ampliación, complementación y conclusión de diagnóstico y escenarios en los territorios tren maya</v>
          </cell>
          <cell r="D66" t="str">
            <v>FORDECYT</v>
          </cell>
          <cell r="E66">
            <v>0</v>
          </cell>
          <cell r="F66">
            <v>0</v>
          </cell>
          <cell r="G66" t="str">
            <v>Investigación</v>
          </cell>
          <cell r="H66">
            <v>43921</v>
          </cell>
          <cell r="I66">
            <v>44092</v>
          </cell>
          <cell r="J66">
            <v>0.82003322884012542</v>
          </cell>
          <cell r="K66">
            <v>446600</v>
          </cell>
          <cell r="L66">
            <v>366226.84</v>
          </cell>
        </row>
        <row r="67">
          <cell r="B67">
            <v>36015</v>
          </cell>
          <cell r="C67" t="str">
            <v>Quinto congreso mexicano de ecosistemas de manglar. Villahermosa, tabasco.</v>
          </cell>
          <cell r="D67" t="str">
            <v>Consejo Nacional de Ciencia y Tecnología</v>
          </cell>
          <cell r="E67">
            <v>0</v>
          </cell>
          <cell r="F67">
            <v>0</v>
          </cell>
          <cell r="G67" t="str">
            <v>Investigación</v>
          </cell>
          <cell r="H67">
            <v>44102</v>
          </cell>
          <cell r="I67">
            <v>44134</v>
          </cell>
          <cell r="J67">
            <v>0.73745333333333329</v>
          </cell>
          <cell r="K67">
            <v>600000</v>
          </cell>
          <cell r="L67">
            <v>442472</v>
          </cell>
        </row>
        <row r="68">
          <cell r="B68">
            <v>36016</v>
          </cell>
          <cell r="C68" t="str">
            <v>Metabolismo del ecosistema en ríos tropicales: la influencia de la estacionalidad hidrológica y las presiones humanas.</v>
          </cell>
          <cell r="D68" t="str">
            <v>FORDECYT</v>
          </cell>
          <cell r="E68">
            <v>0</v>
          </cell>
          <cell r="F68">
            <v>0</v>
          </cell>
          <cell r="G68" t="str">
            <v>Investigación</v>
          </cell>
          <cell r="H68">
            <v>44138</v>
          </cell>
          <cell r="I68">
            <v>45233</v>
          </cell>
          <cell r="J68">
            <v>0.33656370158730153</v>
          </cell>
          <cell r="K68">
            <v>3150000</v>
          </cell>
          <cell r="L68">
            <v>1060175.6599999999</v>
          </cell>
        </row>
        <row r="69">
          <cell r="B69">
            <v>36018</v>
          </cell>
          <cell r="C69" t="str">
            <v>Factores sociales, económicos, ecológicos y técnicos que limitan la consolidación del programa sembrandovida en tabasco.</v>
          </cell>
          <cell r="D69" t="str">
            <v>FORDECYT</v>
          </cell>
          <cell r="E69">
            <v>0</v>
          </cell>
          <cell r="F69">
            <v>0</v>
          </cell>
          <cell r="G69" t="str">
            <v>Investigación</v>
          </cell>
          <cell r="H69">
            <v>44154</v>
          </cell>
          <cell r="I69">
            <v>44246</v>
          </cell>
          <cell r="J69">
            <v>1</v>
          </cell>
          <cell r="K69">
            <v>73544.36</v>
          </cell>
          <cell r="L69">
            <v>73544.36</v>
          </cell>
        </row>
        <row r="70">
          <cell r="B70">
            <v>36020</v>
          </cell>
          <cell r="C70" t="str">
            <v xml:space="preserve">Ensamblaje y anotación funcional de genomas de los murciélagos endémicos mexicanos  </v>
          </cell>
          <cell r="D70" t="str">
            <v>CONACYT</v>
          </cell>
          <cell r="E70">
            <v>0</v>
          </cell>
          <cell r="F70">
            <v>0</v>
          </cell>
          <cell r="G70" t="str">
            <v>Investigación</v>
          </cell>
          <cell r="H70">
            <v>44336</v>
          </cell>
          <cell r="I70">
            <v>45065</v>
          </cell>
          <cell r="J70">
            <v>0.15483267540332982</v>
          </cell>
          <cell r="K70">
            <v>659138</v>
          </cell>
          <cell r="L70">
            <v>102056.1</v>
          </cell>
        </row>
        <row r="71">
          <cell r="B71">
            <v>36021</v>
          </cell>
          <cell r="C71" t="str">
            <v>Descifrando el microbioma de la piel en ajolotes y las consecuencias de la interacción_x000D_
huésped-microbioma sobre una enfermedad letal emergente</v>
          </cell>
          <cell r="D71" t="str">
            <v>CONACYT - UNAM</v>
          </cell>
          <cell r="E71">
            <v>0</v>
          </cell>
          <cell r="F71">
            <v>0</v>
          </cell>
          <cell r="G71" t="str">
            <v>Investigación</v>
          </cell>
          <cell r="H71">
            <v>44202</v>
          </cell>
          <cell r="I71">
            <v>44932</v>
          </cell>
          <cell r="J71">
            <v>0.99896761904761899</v>
          </cell>
          <cell r="K71">
            <v>21000</v>
          </cell>
          <cell r="L71">
            <v>20978.32</v>
          </cell>
        </row>
        <row r="72">
          <cell r="B72">
            <v>36022</v>
          </cell>
          <cell r="C72" t="str">
            <v xml:space="preserve">Plataforma multi-actor para la democratización energética desde iniciativas de economía social y solidaria en comunidades rurales-urbanas en Tabasco </v>
          </cell>
          <cell r="D72" t="str">
            <v>FORDECYT</v>
          </cell>
          <cell r="E72">
            <v>0</v>
          </cell>
          <cell r="F72">
            <v>0</v>
          </cell>
          <cell r="G72" t="str">
            <v>Investigación</v>
          </cell>
          <cell r="H72">
            <v>44348</v>
          </cell>
          <cell r="I72">
            <v>44439</v>
          </cell>
          <cell r="J72">
            <v>0.79447670103092793</v>
          </cell>
          <cell r="K72">
            <v>97000</v>
          </cell>
          <cell r="L72">
            <v>77064.240000000005</v>
          </cell>
        </row>
        <row r="73">
          <cell r="B73">
            <v>37001</v>
          </cell>
          <cell r="C73" t="str">
            <v>Atlas de los humedales del sur-sureste y sus amenazas</v>
          </cell>
          <cell r="D73">
            <v>0</v>
          </cell>
          <cell r="E73" t="str">
            <v>Comisión Nacional del Agua</v>
          </cell>
          <cell r="F73">
            <v>0</v>
          </cell>
          <cell r="G73" t="str">
            <v>Investigación</v>
          </cell>
          <cell r="H73">
            <v>43819</v>
          </cell>
          <cell r="I73">
            <v>44550</v>
          </cell>
          <cell r="J73">
            <v>0.61390072301135323</v>
          </cell>
          <cell r="K73">
            <v>5471560</v>
          </cell>
          <cell r="L73">
            <v>3358994.64</v>
          </cell>
        </row>
        <row r="74">
          <cell r="B74">
            <v>43139</v>
          </cell>
          <cell r="C74" t="str">
            <v>Estado de Conservación de las Poblaciones de Manatíes en Quintana Roo y la Conectividad de las Poblaciones en la Zona Costera, 2019-2021</v>
          </cell>
          <cell r="D74">
            <v>0</v>
          </cell>
          <cell r="E74" t="str">
            <v>Calizas Industriales del Carmen, S.A. de C.V. (CALICA)</v>
          </cell>
          <cell r="F74" t="str">
            <v>Calizas Industriales del Carmen, S.A. de C.V. (CALICA)</v>
          </cell>
          <cell r="G74" t="str">
            <v>Investigación</v>
          </cell>
          <cell r="H74">
            <v>43657</v>
          </cell>
          <cell r="I74">
            <v>44533</v>
          </cell>
          <cell r="J74">
            <v>0.51869610064590199</v>
          </cell>
          <cell r="K74">
            <v>3779985</v>
          </cell>
          <cell r="L74">
            <v>1960663.48</v>
          </cell>
        </row>
        <row r="75">
          <cell r="B75">
            <v>43140</v>
          </cell>
          <cell r="C75" t="str">
            <v>Fortalecimiento de las Capacidades de Producción de Plantas de Duna Costera del Jardín Botánico Dr. Alfredo Barrera Marín</v>
          </cell>
          <cell r="D75">
            <v>0</v>
          </cell>
          <cell r="E75" t="str">
            <v>The Nature Conservancy</v>
          </cell>
          <cell r="F75">
            <v>0</v>
          </cell>
          <cell r="G75" t="str">
            <v>Investigación</v>
          </cell>
          <cell r="H75">
            <v>43719</v>
          </cell>
          <cell r="I75">
            <v>43876</v>
          </cell>
          <cell r="J75">
            <v>0.89541199676498917</v>
          </cell>
          <cell r="K75">
            <v>861697.3</v>
          </cell>
          <cell r="L75">
            <v>771574.1</v>
          </cell>
        </row>
        <row r="76">
          <cell r="B76">
            <v>43141</v>
          </cell>
          <cell r="C76" t="str">
            <v>Establecimiento de Líneas de Base de Especies a travéz de Análisis de ADN como Base para la Detección de Especies Exóticas y Ensayo de un Sistema de Monitoreo de los Sistemas Acuáticos Epicontinentales de México Utilizando ADN Ambiental</v>
          </cell>
          <cell r="D76">
            <v>0</v>
          </cell>
          <cell r="E76" t="str">
            <v>Nacional Financiera Fideicomiso Fondo para la Biodiversidad.</v>
          </cell>
          <cell r="F76">
            <v>0</v>
          </cell>
          <cell r="G76" t="str">
            <v>Investigación</v>
          </cell>
          <cell r="H76">
            <v>43838</v>
          </cell>
          <cell r="I76">
            <v>44165</v>
          </cell>
          <cell r="J76">
            <v>1</v>
          </cell>
          <cell r="K76">
            <v>2028372</v>
          </cell>
          <cell r="L76">
            <v>2028372</v>
          </cell>
        </row>
        <row r="77">
          <cell r="B77">
            <v>43142</v>
          </cell>
          <cell r="C77" t="str">
            <v>Transiciones de Sostenibilidad en la Selva Maya: Mapeo del Panorama de Políticas y Respuestas de Vida</v>
          </cell>
          <cell r="D77">
            <v>0</v>
          </cell>
          <cell r="E77" t="str">
            <v>The University court of the University of St Andrews</v>
          </cell>
          <cell r="F77">
            <v>0</v>
          </cell>
          <cell r="G77" t="str">
            <v>Investigación</v>
          </cell>
          <cell r="H77">
            <v>43838</v>
          </cell>
          <cell r="I77">
            <v>44043</v>
          </cell>
          <cell r="J77">
            <v>0.99999997883216274</v>
          </cell>
          <cell r="K77">
            <v>472414.82</v>
          </cell>
          <cell r="L77">
            <v>472414.81</v>
          </cell>
        </row>
        <row r="78">
          <cell r="B78">
            <v>43143</v>
          </cell>
          <cell r="C78" t="str">
            <v>Estudio para establecer las causas de la mortalidad masiva del caracol de agua dulce Chivita Pomacea Flagellata</v>
          </cell>
          <cell r="D78">
            <v>0</v>
          </cell>
          <cell r="E78" t="str">
            <v>Consejo Quintanarroense de Ciencia y Tecnología</v>
          </cell>
          <cell r="F78">
            <v>0</v>
          </cell>
          <cell r="G78" t="str">
            <v>Investigación</v>
          </cell>
          <cell r="H78">
            <v>44141</v>
          </cell>
          <cell r="I78">
            <v>44255</v>
          </cell>
          <cell r="J78">
            <v>0.9950935400228621</v>
          </cell>
          <cell r="K78">
            <v>71734</v>
          </cell>
          <cell r="L78">
            <v>71382.039999999994</v>
          </cell>
        </row>
        <row r="79">
          <cell r="B79">
            <v>43144</v>
          </cell>
          <cell r="C79" t="str">
            <v>Participación de las comunidades mediante acuerdos participativos: la puesta en marcha de una unidad móvil de intervención para facilitar la coexistencia humano-jaguar en torno a la Reserva de la Biosfera de Calakmul (México).</v>
          </cell>
          <cell r="D79">
            <v>0</v>
          </cell>
          <cell r="E79" t="str">
            <v>La Sociedad para la preservación de los carnívoros en peligro de extinción y su estudio ecológico internacional (S.P.E.C.I.E.S.).</v>
          </cell>
          <cell r="F79">
            <v>0</v>
          </cell>
          <cell r="G79" t="str">
            <v>Investigación</v>
          </cell>
          <cell r="H79">
            <v>44197</v>
          </cell>
          <cell r="I79">
            <v>44561</v>
          </cell>
          <cell r="J79">
            <v>0.73748591176241618</v>
          </cell>
          <cell r="K79">
            <v>615815.14</v>
          </cell>
          <cell r="L79">
            <v>454154.99</v>
          </cell>
        </row>
        <row r="80">
          <cell r="B80">
            <v>43145</v>
          </cell>
          <cell r="C80" t="str">
            <v>Ecology of the yucatecan cantil (agkistrodon russeolus gloyd, 1972) on the Northern Coast of Yucatan, Mexico.</v>
          </cell>
          <cell r="D80">
            <v>0</v>
          </cell>
          <cell r="E80" t="str">
            <v>The Rufford Foundation</v>
          </cell>
          <cell r="F80">
            <v>0</v>
          </cell>
          <cell r="G80" t="str">
            <v>Investigación</v>
          </cell>
          <cell r="H80">
            <v>44202</v>
          </cell>
          <cell r="I80">
            <v>44561</v>
          </cell>
          <cell r="J80">
            <v>0.99999980112491704</v>
          </cell>
          <cell r="K80">
            <v>150848.46</v>
          </cell>
          <cell r="L80">
            <v>150848.43</v>
          </cell>
        </row>
        <row r="81">
          <cell r="B81">
            <v>43146</v>
          </cell>
          <cell r="C81" t="str">
            <v>“SCALE”: Apoyo a las habilidades, competencias y aprendizaje para la participación en el manejo forestal sostenible</v>
          </cell>
          <cell r="D81">
            <v>0</v>
          </cell>
          <cell r="E81" t="str">
            <v>The university court of the university of ST Andrews</v>
          </cell>
          <cell r="F81">
            <v>0</v>
          </cell>
          <cell r="G81" t="str">
            <v>Investigación</v>
          </cell>
          <cell r="H81">
            <v>44075</v>
          </cell>
          <cell r="I81">
            <v>44286</v>
          </cell>
          <cell r="J81">
            <v>1</v>
          </cell>
          <cell r="K81">
            <v>836901.47</v>
          </cell>
          <cell r="L81">
            <v>836901.47</v>
          </cell>
        </row>
        <row r="82">
          <cell r="B82">
            <v>43147</v>
          </cell>
          <cell r="C82" t="str">
            <v>Where are the Neotropical otters (Lontra longicaudis)? A study on the ecology of a cryptic mammal across a transboundary basin in Mesoamerica.</v>
          </cell>
          <cell r="D82">
            <v>0</v>
          </cell>
          <cell r="E82" t="str">
            <v>The Rufford Foundation</v>
          </cell>
          <cell r="F82">
            <v>0</v>
          </cell>
          <cell r="G82" t="str">
            <v>Investigación</v>
          </cell>
          <cell r="H82">
            <v>44473</v>
          </cell>
          <cell r="I82">
            <v>44865</v>
          </cell>
          <cell r="J82">
            <v>0.16929858687792762</v>
          </cell>
          <cell r="K82">
            <v>142504.32000000001</v>
          </cell>
          <cell r="L82">
            <v>24125.78</v>
          </cell>
        </row>
        <row r="83">
          <cell r="B83">
            <v>46012</v>
          </cell>
          <cell r="C83" t="str">
            <v>Sembrando economías solidarias y soberanía agroalimentaria en territorios campesinos de la Península de Yucatán.</v>
          </cell>
          <cell r="D83" t="str">
            <v>FORDECYT</v>
          </cell>
          <cell r="E83">
            <v>0</v>
          </cell>
          <cell r="F83">
            <v>0</v>
          </cell>
          <cell r="G83" t="str">
            <v>Investigación</v>
          </cell>
          <cell r="H83">
            <v>44125</v>
          </cell>
          <cell r="I83">
            <v>44255</v>
          </cell>
          <cell r="J83">
            <v>1</v>
          </cell>
          <cell r="K83">
            <v>97549.38</v>
          </cell>
          <cell r="L83">
            <v>97549.38</v>
          </cell>
        </row>
        <row r="84">
          <cell r="B84">
            <v>46013</v>
          </cell>
          <cell r="C84" t="str">
            <v>Pesca artesanal y Soberanía Alimentaria: Nichos de Innovación para promover el consumo y ampliar la distribución de productos pesqueros en la Península de Yucatán.</v>
          </cell>
          <cell r="D84" t="str">
            <v>CONACYT</v>
          </cell>
          <cell r="E84">
            <v>0</v>
          </cell>
          <cell r="F84">
            <v>0</v>
          </cell>
          <cell r="G84" t="str">
            <v>Investigación</v>
          </cell>
          <cell r="H84">
            <v>44427</v>
          </cell>
          <cell r="I84">
            <v>44530</v>
          </cell>
          <cell r="J84">
            <v>0.1088141</v>
          </cell>
          <cell r="K84">
            <v>100000</v>
          </cell>
          <cell r="L84">
            <v>10881.41</v>
          </cell>
        </row>
        <row r="85">
          <cell r="B85">
            <v>47005</v>
          </cell>
          <cell r="C85" t="str">
            <v>Exploring marine energy for supplying a stable electrical demand and promoting the economic growth in local communities surrounding the Cozumel Channel</v>
          </cell>
          <cell r="D85">
            <v>0</v>
          </cell>
          <cell r="E85" t="str">
            <v>Universidad Nacional Autónoma de México</v>
          </cell>
          <cell r="F85">
            <v>0</v>
          </cell>
          <cell r="G85" t="str">
            <v>Investigación</v>
          </cell>
          <cell r="H85">
            <v>43307</v>
          </cell>
          <cell r="I85">
            <v>43671</v>
          </cell>
          <cell r="J85">
            <v>0.73141580698835273</v>
          </cell>
          <cell r="K85">
            <v>961600</v>
          </cell>
          <cell r="L85">
            <v>703329.44</v>
          </cell>
        </row>
        <row r="86">
          <cell r="B86">
            <v>47006</v>
          </cell>
          <cell r="C86" t="str">
            <v>Metodologías para el registro de proyectos forestales de carbono y la certificación del incremento en los acervos de carbono en México.</v>
          </cell>
          <cell r="D86">
            <v>0</v>
          </cell>
          <cell r="E86" t="str">
            <v>Instituto Tecnológico de El Salto</v>
          </cell>
          <cell r="F86">
            <v>0</v>
          </cell>
          <cell r="G86" t="str">
            <v>Investigación</v>
          </cell>
          <cell r="H86">
            <v>43525</v>
          </cell>
          <cell r="I86">
            <v>44169</v>
          </cell>
          <cell r="J86">
            <v>1</v>
          </cell>
          <cell r="K86">
            <v>450200</v>
          </cell>
          <cell r="L86">
            <v>450200</v>
          </cell>
        </row>
        <row r="87">
          <cell r="B87">
            <v>47008</v>
          </cell>
          <cell r="C87" t="str">
            <v>Modelación Paleoclimática en la Península de Yucatán</v>
          </cell>
          <cell r="D87" t="str">
            <v>Fondo Sectorial SEP - CONACYT / Investigación Básica</v>
          </cell>
          <cell r="E87">
            <v>0</v>
          </cell>
          <cell r="F87">
            <v>0</v>
          </cell>
          <cell r="G87" t="str">
            <v>Investigación</v>
          </cell>
          <cell r="H87">
            <v>43658</v>
          </cell>
          <cell r="I87">
            <v>44410</v>
          </cell>
          <cell r="J87">
            <v>0.50132695054945053</v>
          </cell>
          <cell r="K87">
            <v>1820000</v>
          </cell>
          <cell r="L87">
            <v>912415.05</v>
          </cell>
        </row>
        <row r="88">
          <cell r="B88">
            <v>47009</v>
          </cell>
          <cell r="C88" t="str">
            <v>Exclusión, Discriminación y Pobreza de los Indígenas Urbanos en México: Segunda Fase-Continuación</v>
          </cell>
          <cell r="D88" t="str">
            <v>Fondo Sectorial SEP - CONACYT / Investigación Básica</v>
          </cell>
          <cell r="E88">
            <v>0</v>
          </cell>
          <cell r="F88">
            <v>0</v>
          </cell>
          <cell r="G88" t="str">
            <v>Investigación</v>
          </cell>
          <cell r="H88">
            <v>43699</v>
          </cell>
          <cell r="I88">
            <v>44834</v>
          </cell>
          <cell r="J88">
            <v>0.31241950666666668</v>
          </cell>
          <cell r="K88">
            <v>1500000</v>
          </cell>
          <cell r="L88">
            <v>468629.26</v>
          </cell>
        </row>
        <row r="89">
          <cell r="B89">
            <v>47010</v>
          </cell>
          <cell r="C89" t="str">
            <v>Las selvas de la Península de Yucatán durante el Holoceno Medio y Tardío: Una compleja interacción de dinámica y resilencia.</v>
          </cell>
          <cell r="D89" t="str">
            <v>FORDECYT</v>
          </cell>
          <cell r="E89">
            <v>0</v>
          </cell>
          <cell r="F89">
            <v>0</v>
          </cell>
          <cell r="G89" t="str">
            <v>Investigación</v>
          </cell>
          <cell r="H89">
            <v>44124</v>
          </cell>
          <cell r="I89">
            <v>45219</v>
          </cell>
          <cell r="J89">
            <v>0.23301927169122558</v>
          </cell>
          <cell r="K89">
            <v>2246300</v>
          </cell>
          <cell r="L89">
            <v>523431.19</v>
          </cell>
        </row>
        <row r="90">
          <cell r="B90">
            <v>47011</v>
          </cell>
          <cell r="C90" t="str">
            <v>Nichos isotópicos de invertebrados marinos clave para entender la degradación de los arrecifes coralinos del Caribe.</v>
          </cell>
          <cell r="D90" t="str">
            <v>FORDECYT</v>
          </cell>
          <cell r="E90">
            <v>0</v>
          </cell>
          <cell r="F90">
            <v>0</v>
          </cell>
          <cell r="G90" t="str">
            <v>Investigación</v>
          </cell>
          <cell r="H90">
            <v>44124</v>
          </cell>
          <cell r="I90">
            <v>45219</v>
          </cell>
          <cell r="J90">
            <v>0.31999056683629623</v>
          </cell>
          <cell r="K90">
            <v>1394018</v>
          </cell>
          <cell r="L90">
            <v>446072.61</v>
          </cell>
        </row>
        <row r="91">
          <cell r="B91">
            <v>53057</v>
          </cell>
          <cell r="C91" t="str">
            <v>Estancias  Posdoctorales  para  Mujeres  Mexicanas  Indígenas  en Ciencia, Tecnología, Ingenierías Matemáticas Convocatoria 2018</v>
          </cell>
          <cell r="D91">
            <v>0</v>
          </cell>
          <cell r="E91" t="str">
            <v>Centro de Investigaciones y Estudios Superiores en Antropología Social</v>
          </cell>
          <cell r="F91">
            <v>0</v>
          </cell>
          <cell r="G91" t="str">
            <v>Investigación</v>
          </cell>
          <cell r="H91">
            <v>43579</v>
          </cell>
          <cell r="I91">
            <v>44469</v>
          </cell>
          <cell r="J91">
            <v>1</v>
          </cell>
          <cell r="K91">
            <v>471500</v>
          </cell>
          <cell r="L91">
            <v>471500</v>
          </cell>
        </row>
        <row r="92">
          <cell r="B92">
            <v>53063</v>
          </cell>
          <cell r="C92" t="str">
            <v>Estancias posdoctorales para mujeres mexicanas indígenas en ciencia, tecnología, ingenieríasy matemáticas Convocatoria 2019</v>
          </cell>
          <cell r="D92">
            <v>0</v>
          </cell>
          <cell r="E92" t="str">
            <v>Centro de Investigación y Estudios Superiores en Antropología Social</v>
          </cell>
          <cell r="F92">
            <v>0</v>
          </cell>
          <cell r="G92" t="str">
            <v>Investigación</v>
          </cell>
          <cell r="H92">
            <v>43922</v>
          </cell>
          <cell r="I92">
            <v>44926</v>
          </cell>
          <cell r="J92">
            <v>0.6238329644816959</v>
          </cell>
          <cell r="K92">
            <v>480897.96</v>
          </cell>
          <cell r="L92">
            <v>300000</v>
          </cell>
        </row>
        <row r="93">
          <cell r="B93">
            <v>56006</v>
          </cell>
          <cell r="C93" t="str">
            <v xml:space="preserve">Mujeres convocación científica segunda edición   </v>
          </cell>
          <cell r="D93" t="str">
            <v>CONACYT</v>
          </cell>
          <cell r="E93">
            <v>0</v>
          </cell>
          <cell r="F93">
            <v>0</v>
          </cell>
          <cell r="G93" t="str">
            <v>Investigación</v>
          </cell>
          <cell r="H93">
            <v>44438</v>
          </cell>
          <cell r="I93">
            <v>44530</v>
          </cell>
          <cell r="J93">
            <v>0.37751039800995023</v>
          </cell>
          <cell r="K93">
            <v>201000</v>
          </cell>
          <cell r="L93">
            <v>75879.59</v>
          </cell>
        </row>
        <row r="94">
          <cell r="B94">
            <v>57003</v>
          </cell>
          <cell r="C94" t="str">
            <v>Vulnerabilidad de los sistemas socioambientales costeros del sur del Golfo de México y Caribe: amenazas y adaptación</v>
          </cell>
          <cell r="D94" t="str">
            <v>FORDECYT</v>
          </cell>
          <cell r="E94">
            <v>0</v>
          </cell>
          <cell r="F94">
            <v>0</v>
          </cell>
          <cell r="G94" t="str">
            <v>Investigación</v>
          </cell>
          <cell r="H94">
            <v>44124</v>
          </cell>
          <cell r="I94">
            <v>44216</v>
          </cell>
          <cell r="J94">
            <v>0.5439832329317269</v>
          </cell>
          <cell r="K94">
            <v>99600</v>
          </cell>
          <cell r="L94">
            <v>54180.73</v>
          </cell>
        </row>
        <row r="95">
          <cell r="B95">
            <v>57004</v>
          </cell>
          <cell r="C95" t="str">
            <v>La desafiante coexistencia de los sistemas socio-ecológicos acoplados; las industrias de la pesca y petróleo en la sonda de Campeche</v>
          </cell>
          <cell r="D95" t="str">
            <v>FORDECYT</v>
          </cell>
          <cell r="E95">
            <v>0</v>
          </cell>
          <cell r="F95">
            <v>0</v>
          </cell>
          <cell r="G95" t="str">
            <v>Investigación</v>
          </cell>
          <cell r="H95">
            <v>44124</v>
          </cell>
          <cell r="I95">
            <v>44853</v>
          </cell>
          <cell r="J95">
            <v>0.14821494632347451</v>
          </cell>
          <cell r="K95">
            <v>3080490</v>
          </cell>
          <cell r="L95">
            <v>456574.66</v>
          </cell>
        </row>
        <row r="96">
          <cell r="B96">
            <v>68001</v>
          </cell>
          <cell r="C96" t="str">
            <v>Creación de la red de laboratorios virtuales de centros CONACyT para la atención de estudiantes a distancia.</v>
          </cell>
          <cell r="D96">
            <v>0</v>
          </cell>
          <cell r="E96" t="str">
            <v>Centro de Investigación y Desarrollo Tecnológico en Electroquímica, S.C. (CIDETEQ)</v>
          </cell>
          <cell r="F96">
            <v>0</v>
          </cell>
          <cell r="G96" t="str">
            <v>Investigación</v>
          </cell>
          <cell r="H96">
            <v>44124</v>
          </cell>
          <cell r="I96">
            <v>44196</v>
          </cell>
          <cell r="J96">
            <v>0.78897233352126794</v>
          </cell>
          <cell r="K96">
            <v>7981500</v>
          </cell>
          <cell r="L96">
            <v>6297182.6799999997</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9"/>
  <sheetViews>
    <sheetView tabSelected="1" zoomScale="60" zoomScaleNormal="60" workbookViewId="0">
      <pane ySplit="2" topLeftCell="A3" activePane="bottomLeft" state="frozen"/>
      <selection pane="bottomLeft" activeCell="D3" sqref="D3"/>
    </sheetView>
  </sheetViews>
  <sheetFormatPr baseColWidth="10" defaultColWidth="11.5" defaultRowHeight="15" x14ac:dyDescent="0.2"/>
  <cols>
    <col min="1" max="3" width="11.5" style="28"/>
    <col min="4" max="4" width="57.1640625" style="28" customWidth="1"/>
    <col min="5" max="5" width="35.6640625" style="28" customWidth="1"/>
    <col min="6" max="6" width="34.6640625" style="28" customWidth="1"/>
    <col min="7" max="7" width="20.83203125" style="28" customWidth="1"/>
    <col min="8" max="8" width="24.6640625" style="29" customWidth="1"/>
    <col min="9" max="9" width="19.5" style="29" customWidth="1"/>
    <col min="10" max="10" width="19.5" style="30" customWidth="1"/>
    <col min="11" max="11" width="17.1640625" style="31" customWidth="1"/>
    <col min="12" max="12" width="17.1640625" style="28" customWidth="1"/>
    <col min="13" max="13" width="22.83203125" style="31" customWidth="1"/>
    <col min="14" max="14" width="31.5" style="28" customWidth="1"/>
    <col min="15" max="15" width="96.5" style="28" customWidth="1"/>
    <col min="16" max="16" width="29.33203125" style="16" customWidth="1"/>
    <col min="17" max="16384" width="11.5" style="16"/>
  </cols>
  <sheetData>
    <row r="1" spans="1:16" s="37" customFormat="1" ht="28.25" customHeight="1" x14ac:dyDescent="0.2">
      <c r="A1" s="34"/>
      <c r="B1" s="34"/>
      <c r="C1" s="34"/>
      <c r="D1" s="18"/>
      <c r="E1" s="18"/>
      <c r="F1" s="18"/>
      <c r="G1" s="18"/>
      <c r="H1" s="35"/>
      <c r="I1" s="35"/>
      <c r="J1" s="36"/>
      <c r="K1" s="17"/>
      <c r="L1" s="18"/>
      <c r="M1" s="17"/>
      <c r="N1" s="18"/>
      <c r="O1" s="18"/>
    </row>
    <row r="2" spans="1:16" s="4" customFormat="1" ht="106.5" customHeight="1" x14ac:dyDescent="0.2">
      <c r="A2" s="3" t="s">
        <v>0</v>
      </c>
      <c r="B2" s="3" t="s">
        <v>80</v>
      </c>
      <c r="C2" s="3" t="s">
        <v>323</v>
      </c>
      <c r="D2" s="3" t="s">
        <v>1</v>
      </c>
      <c r="E2" s="3" t="s">
        <v>2</v>
      </c>
      <c r="F2" s="3" t="s">
        <v>3</v>
      </c>
      <c r="G2" s="3" t="s">
        <v>4</v>
      </c>
      <c r="H2" s="3" t="s">
        <v>5</v>
      </c>
      <c r="I2" s="3" t="s">
        <v>6</v>
      </c>
      <c r="J2" s="3" t="s">
        <v>7</v>
      </c>
      <c r="K2" s="3" t="s">
        <v>8</v>
      </c>
      <c r="L2" s="3" t="s">
        <v>9</v>
      </c>
      <c r="M2" s="3" t="s">
        <v>10</v>
      </c>
      <c r="N2" s="3" t="s">
        <v>325</v>
      </c>
      <c r="O2" s="3" t="s">
        <v>327</v>
      </c>
      <c r="P2" s="3" t="s">
        <v>328</v>
      </c>
    </row>
    <row r="3" spans="1:16" s="5" customFormat="1" ht="113.25" customHeight="1" x14ac:dyDescent="0.2">
      <c r="A3" s="19">
        <v>1</v>
      </c>
      <c r="B3" s="32">
        <v>13153</v>
      </c>
      <c r="C3" s="32" t="s">
        <v>324</v>
      </c>
      <c r="D3" s="19" t="s">
        <v>81</v>
      </c>
      <c r="E3" s="19"/>
      <c r="F3" s="19" t="s">
        <v>82</v>
      </c>
      <c r="G3" s="21"/>
      <c r="H3" s="47" t="s">
        <v>314</v>
      </c>
      <c r="I3" s="23">
        <v>42597</v>
      </c>
      <c r="J3" s="23">
        <v>44196</v>
      </c>
      <c r="K3" s="24">
        <v>1</v>
      </c>
      <c r="L3" s="25">
        <f>VLOOKUP(B3,[1]Proyectos!$B$2:$L$96,10,FALSE)</f>
        <v>2492563.33</v>
      </c>
      <c r="M3" s="26">
        <f>VLOOKUP(B3,[1]Proyectos!$B$2:$L$96,11,FALSE)</f>
        <v>2367622.4300000002</v>
      </c>
      <c r="N3" s="19" t="s">
        <v>220</v>
      </c>
      <c r="P3" s="19" t="s">
        <v>326</v>
      </c>
    </row>
    <row r="4" spans="1:16" s="5" customFormat="1" ht="55.5" customHeight="1" x14ac:dyDescent="0.2">
      <c r="A4" s="19">
        <v>2</v>
      </c>
      <c r="B4" s="32">
        <v>13156</v>
      </c>
      <c r="C4" s="32" t="s">
        <v>324</v>
      </c>
      <c r="D4" s="19" t="s">
        <v>83</v>
      </c>
      <c r="E4" s="19"/>
      <c r="F4" s="19" t="s">
        <v>84</v>
      </c>
      <c r="G4" s="21"/>
      <c r="H4" s="47" t="s">
        <v>314</v>
      </c>
      <c r="I4" s="23">
        <v>42736</v>
      </c>
      <c r="J4" s="23">
        <v>43830</v>
      </c>
      <c r="K4" s="24">
        <f t="shared" ref="K4:K67" si="0">+M4/L4</f>
        <v>0.98370554155490242</v>
      </c>
      <c r="L4" s="25">
        <f>VLOOKUP(B4,[1]Proyectos!$B$2:$L$96,10,FALSE)</f>
        <v>7169685.3499999996</v>
      </c>
      <c r="M4" s="26">
        <f>VLOOKUP(B4,[1]Proyectos!$B$2:$L$96,11,FALSE)</f>
        <v>7052859.21</v>
      </c>
      <c r="N4" s="19" t="s">
        <v>221</v>
      </c>
      <c r="O4" s="19"/>
    </row>
    <row r="5" spans="1:16" s="5" customFormat="1" ht="55.5" customHeight="1" x14ac:dyDescent="0.2">
      <c r="A5" s="19">
        <v>3</v>
      </c>
      <c r="B5" s="32">
        <v>13162</v>
      </c>
      <c r="C5" s="32" t="s">
        <v>324</v>
      </c>
      <c r="D5" s="19" t="s">
        <v>85</v>
      </c>
      <c r="E5" s="19"/>
      <c r="F5" s="19" t="s">
        <v>86</v>
      </c>
      <c r="G5" s="21"/>
      <c r="H5" s="47" t="s">
        <v>314</v>
      </c>
      <c r="I5" s="23">
        <v>43282</v>
      </c>
      <c r="J5" s="23">
        <v>43921</v>
      </c>
      <c r="K5" s="24">
        <f t="shared" si="0"/>
        <v>0.97248692701193773</v>
      </c>
      <c r="L5" s="25">
        <f>VLOOKUP(B5,[1]Proyectos!$B$2:$L$96,10,FALSE)</f>
        <v>8029650.4900000002</v>
      </c>
      <c r="M5" s="26">
        <f>VLOOKUP(B5,[1]Proyectos!$B$2:$L$96,11,FALSE)</f>
        <v>7808730.1299999999</v>
      </c>
      <c r="N5" s="19" t="s">
        <v>222</v>
      </c>
      <c r="O5" s="19"/>
    </row>
    <row r="6" spans="1:16" s="5" customFormat="1" ht="55.5" customHeight="1" x14ac:dyDescent="0.2">
      <c r="A6" s="19">
        <v>4</v>
      </c>
      <c r="B6" s="32">
        <v>13163</v>
      </c>
      <c r="C6" s="32" t="s">
        <v>324</v>
      </c>
      <c r="D6" s="19" t="s">
        <v>87</v>
      </c>
      <c r="E6" s="19" t="s">
        <v>88</v>
      </c>
      <c r="F6" s="19"/>
      <c r="G6" s="19"/>
      <c r="H6" s="47" t="s">
        <v>314</v>
      </c>
      <c r="I6" s="23">
        <v>43344</v>
      </c>
      <c r="J6" s="23">
        <v>43708</v>
      </c>
      <c r="K6" s="24">
        <v>0.95</v>
      </c>
      <c r="L6" s="25">
        <f>VLOOKUP(B6,[1]Proyectos!$B$2:$L$96,10,FALSE)</f>
        <v>323200</v>
      </c>
      <c r="M6" s="26">
        <f>VLOOKUP(B6,[1]Proyectos!$B$2:$L$96,11,FALSE)</f>
        <v>323200</v>
      </c>
      <c r="N6" s="19" t="s">
        <v>223</v>
      </c>
      <c r="O6" s="19"/>
    </row>
    <row r="7" spans="1:16" s="5" customFormat="1" ht="55.5" customHeight="1" x14ac:dyDescent="0.2">
      <c r="A7" s="19">
        <v>5</v>
      </c>
      <c r="B7" s="33">
        <v>13168</v>
      </c>
      <c r="C7" s="32" t="s">
        <v>324</v>
      </c>
      <c r="D7" s="19" t="s">
        <v>89</v>
      </c>
      <c r="E7" s="27"/>
      <c r="F7" s="27" t="s">
        <v>84</v>
      </c>
      <c r="G7" s="21"/>
      <c r="H7" s="47" t="s">
        <v>314</v>
      </c>
      <c r="I7" s="23">
        <v>43643</v>
      </c>
      <c r="J7" s="23">
        <v>44316</v>
      </c>
      <c r="K7" s="24">
        <f t="shared" si="0"/>
        <v>0.55050846657399699</v>
      </c>
      <c r="L7" s="25">
        <f>VLOOKUP(B7,[1]Proyectos!$B$2:$L$96,10,FALSE)</f>
        <v>11550106.34</v>
      </c>
      <c r="M7" s="26">
        <f>VLOOKUP(B7,[1]Proyectos!$B$2:$L$96,11,FALSE)</f>
        <v>6358431.3300000001</v>
      </c>
      <c r="N7" s="19" t="s">
        <v>221</v>
      </c>
      <c r="O7" s="19"/>
    </row>
    <row r="8" spans="1:16" s="5" customFormat="1" ht="55.5" customHeight="1" x14ac:dyDescent="0.2">
      <c r="A8" s="19">
        <v>6</v>
      </c>
      <c r="B8" s="32">
        <v>13169</v>
      </c>
      <c r="C8" s="32" t="s">
        <v>324</v>
      </c>
      <c r="D8" s="19" t="s">
        <v>90</v>
      </c>
      <c r="E8" s="19"/>
      <c r="F8" s="19" t="s">
        <v>91</v>
      </c>
      <c r="G8" s="21"/>
      <c r="H8" s="47" t="s">
        <v>314</v>
      </c>
      <c r="I8" s="23">
        <v>43647</v>
      </c>
      <c r="J8" s="23">
        <v>44255</v>
      </c>
      <c r="K8" s="24">
        <f t="shared" si="0"/>
        <v>0.94078994118864911</v>
      </c>
      <c r="L8" s="25">
        <f>VLOOKUP(B8,[1]Proyectos!$B$2:$L$96,10,FALSE)</f>
        <v>1874454.48</v>
      </c>
      <c r="M8" s="26">
        <f>VLOOKUP(B8,[1]Proyectos!$B$2:$L$96,11,FALSE)</f>
        <v>1763467.92</v>
      </c>
      <c r="N8" s="19" t="s">
        <v>224</v>
      </c>
      <c r="O8" s="19"/>
    </row>
    <row r="9" spans="1:16" s="5" customFormat="1" ht="55.5" customHeight="1" x14ac:dyDescent="0.2">
      <c r="A9" s="19">
        <v>7</v>
      </c>
      <c r="B9" s="32">
        <v>13171</v>
      </c>
      <c r="C9" s="32" t="s">
        <v>324</v>
      </c>
      <c r="D9" s="19" t="s">
        <v>92</v>
      </c>
      <c r="E9" s="19"/>
      <c r="F9" s="19" t="s">
        <v>93</v>
      </c>
      <c r="G9" s="21"/>
      <c r="H9" s="47" t="s">
        <v>314</v>
      </c>
      <c r="I9" s="23">
        <v>43693</v>
      </c>
      <c r="J9" s="23">
        <v>43980</v>
      </c>
      <c r="K9" s="24">
        <v>1</v>
      </c>
      <c r="L9" s="25">
        <f>VLOOKUP(B9,[1]Proyectos!$B$2:$L$96,10,FALSE)</f>
        <v>220000</v>
      </c>
      <c r="M9" s="26">
        <f>VLOOKUP(B9,[1]Proyectos!$B$2:$L$96,11,FALSE)</f>
        <v>216514.88</v>
      </c>
      <c r="N9" s="19" t="s">
        <v>225</v>
      </c>
      <c r="P9" s="19" t="s">
        <v>315</v>
      </c>
    </row>
    <row r="10" spans="1:16" s="5" customFormat="1" ht="55.5" customHeight="1" x14ac:dyDescent="0.2">
      <c r="A10" s="19">
        <v>8</v>
      </c>
      <c r="B10" s="32">
        <v>13174</v>
      </c>
      <c r="C10" s="32" t="s">
        <v>324</v>
      </c>
      <c r="D10" s="19" t="s">
        <v>94</v>
      </c>
      <c r="E10" s="19"/>
      <c r="F10" s="19" t="s">
        <v>95</v>
      </c>
      <c r="G10" s="21"/>
      <c r="H10" s="47" t="s">
        <v>321</v>
      </c>
      <c r="I10" s="23">
        <v>43838</v>
      </c>
      <c r="J10" s="23">
        <v>43948</v>
      </c>
      <c r="K10" s="24">
        <v>1</v>
      </c>
      <c r="L10" s="25">
        <f>VLOOKUP(B10,[1]Proyectos!$B$2:$L$96,10,FALSE)</f>
        <v>495713.54</v>
      </c>
      <c r="M10" s="26">
        <f>VLOOKUP(B10,[1]Proyectos!$B$2:$L$96,11,FALSE)</f>
        <v>393678.99</v>
      </c>
      <c r="N10" s="19" t="s">
        <v>226</v>
      </c>
      <c r="P10" s="19" t="s">
        <v>294</v>
      </c>
    </row>
    <row r="11" spans="1:16" s="5" customFormat="1" ht="55.5" customHeight="1" x14ac:dyDescent="0.2">
      <c r="A11" s="19">
        <v>9</v>
      </c>
      <c r="B11" s="32">
        <v>13176</v>
      </c>
      <c r="C11" s="32" t="s">
        <v>324</v>
      </c>
      <c r="D11" s="19" t="s">
        <v>96</v>
      </c>
      <c r="E11" s="19"/>
      <c r="F11" s="19" t="s">
        <v>97</v>
      </c>
      <c r="G11" s="21"/>
      <c r="H11" s="47" t="s">
        <v>314</v>
      </c>
      <c r="I11" s="23">
        <v>43801</v>
      </c>
      <c r="J11" s="23">
        <v>44834</v>
      </c>
      <c r="K11" s="24">
        <f t="shared" si="0"/>
        <v>3.2303392205811847E-2</v>
      </c>
      <c r="L11" s="25">
        <f>VLOOKUP(B11,[1]Proyectos!$B$2:$L$96,10,FALSE)</f>
        <v>450475.91</v>
      </c>
      <c r="M11" s="26">
        <f>VLOOKUP(B11,[1]Proyectos!$B$2:$L$96,11,FALSE)</f>
        <v>14551.9</v>
      </c>
      <c r="N11" s="19" t="s">
        <v>227</v>
      </c>
      <c r="O11" s="19"/>
    </row>
    <row r="12" spans="1:16" s="5" customFormat="1" ht="55.5" customHeight="1" x14ac:dyDescent="0.2">
      <c r="A12" s="19">
        <v>10</v>
      </c>
      <c r="B12" s="32">
        <v>13177</v>
      </c>
      <c r="C12" s="32" t="s">
        <v>324</v>
      </c>
      <c r="D12" s="19" t="s">
        <v>98</v>
      </c>
      <c r="E12" s="19"/>
      <c r="F12" s="19" t="s">
        <v>99</v>
      </c>
      <c r="G12" s="21"/>
      <c r="H12" s="47" t="s">
        <v>314</v>
      </c>
      <c r="I12" s="23">
        <v>43998</v>
      </c>
      <c r="J12" s="23">
        <v>44884</v>
      </c>
      <c r="K12" s="24">
        <f t="shared" si="0"/>
        <v>0</v>
      </c>
      <c r="L12" s="25">
        <f>VLOOKUP(B12,[1]Proyectos!$B$2:$L$96,10,FALSE)</f>
        <v>115000</v>
      </c>
      <c r="M12" s="26">
        <f>VLOOKUP(B12,[1]Proyectos!$B$2:$L$96,11,FALSE)</f>
        <v>0</v>
      </c>
      <c r="N12" s="19" t="s">
        <v>228</v>
      </c>
      <c r="O12" s="19"/>
    </row>
    <row r="13" spans="1:16" s="5" customFormat="1" ht="55.5" customHeight="1" x14ac:dyDescent="0.2">
      <c r="A13" s="19">
        <v>11</v>
      </c>
      <c r="B13" s="32">
        <v>13178</v>
      </c>
      <c r="C13" s="32" t="s">
        <v>324</v>
      </c>
      <c r="D13" s="19" t="s">
        <v>100</v>
      </c>
      <c r="E13" s="19"/>
      <c r="F13" s="19" t="s">
        <v>101</v>
      </c>
      <c r="G13" s="21"/>
      <c r="H13" s="47" t="s">
        <v>314</v>
      </c>
      <c r="I13" s="23">
        <v>43862</v>
      </c>
      <c r="J13" s="23">
        <v>44620</v>
      </c>
      <c r="K13" s="24">
        <f t="shared" si="0"/>
        <v>0.83395850715143272</v>
      </c>
      <c r="L13" s="25">
        <f>VLOOKUP(B13,[1]Proyectos!$B$2:$L$96,10,FALSE)</f>
        <v>156065.93</v>
      </c>
      <c r="M13" s="26">
        <f>VLOOKUP(B13,[1]Proyectos!$B$2:$L$96,11,FALSE)</f>
        <v>130152.51</v>
      </c>
      <c r="N13" s="19" t="s">
        <v>229</v>
      </c>
      <c r="O13" s="19"/>
    </row>
    <row r="14" spans="1:16" s="5" customFormat="1" ht="55.5" customHeight="1" x14ac:dyDescent="0.2">
      <c r="A14" s="19">
        <v>12</v>
      </c>
      <c r="B14" s="32">
        <v>13179</v>
      </c>
      <c r="C14" s="32" t="s">
        <v>324</v>
      </c>
      <c r="D14" s="19" t="s">
        <v>102</v>
      </c>
      <c r="E14" s="19"/>
      <c r="F14" s="19" t="s">
        <v>103</v>
      </c>
      <c r="G14" s="21"/>
      <c r="H14" s="47" t="s">
        <v>314</v>
      </c>
      <c r="I14" s="23">
        <v>43983</v>
      </c>
      <c r="J14" s="23">
        <v>44469</v>
      </c>
      <c r="K14" s="24">
        <f t="shared" si="0"/>
        <v>0.67374947823911813</v>
      </c>
      <c r="L14" s="25">
        <f>VLOOKUP(B14,[1]Proyectos!$B$2:$L$96,10,FALSE)</f>
        <v>157830.92000000001</v>
      </c>
      <c r="M14" s="26">
        <f>VLOOKUP(B14,[1]Proyectos!$B$2:$L$96,11,FALSE)</f>
        <v>106338.5</v>
      </c>
      <c r="N14" s="19" t="s">
        <v>230</v>
      </c>
      <c r="O14" s="19"/>
    </row>
    <row r="15" spans="1:16" s="5" customFormat="1" ht="55.5" customHeight="1" x14ac:dyDescent="0.2">
      <c r="A15" s="19">
        <v>13</v>
      </c>
      <c r="B15" s="32">
        <v>13180</v>
      </c>
      <c r="C15" s="32" t="s">
        <v>324</v>
      </c>
      <c r="D15" s="19" t="s">
        <v>104</v>
      </c>
      <c r="E15" s="19"/>
      <c r="F15" s="19" t="s">
        <v>105</v>
      </c>
      <c r="G15" s="21"/>
      <c r="H15" s="47" t="s">
        <v>314</v>
      </c>
      <c r="I15" s="23">
        <v>44040</v>
      </c>
      <c r="J15" s="23">
        <v>44405</v>
      </c>
      <c r="K15" s="24">
        <v>0.95</v>
      </c>
      <c r="L15" s="25">
        <f>VLOOKUP(B15,[1]Proyectos!$B$2:$L$96,10,FALSE)</f>
        <v>154785.95000000001</v>
      </c>
      <c r="M15" s="26">
        <f>VLOOKUP(B15,[1]Proyectos!$B$2:$L$96,11,FALSE)</f>
        <v>155177.54999999999</v>
      </c>
      <c r="N15" s="19" t="s">
        <v>231</v>
      </c>
      <c r="O15" s="19"/>
    </row>
    <row r="16" spans="1:16" s="5" customFormat="1" ht="55.5" customHeight="1" x14ac:dyDescent="0.2">
      <c r="A16" s="19">
        <v>14</v>
      </c>
      <c r="B16" s="32">
        <v>13181</v>
      </c>
      <c r="C16" s="32" t="s">
        <v>324</v>
      </c>
      <c r="D16" s="19" t="s">
        <v>106</v>
      </c>
      <c r="E16" s="19"/>
      <c r="F16" s="19" t="s">
        <v>107</v>
      </c>
      <c r="G16" s="21"/>
      <c r="H16" s="47" t="s">
        <v>314</v>
      </c>
      <c r="I16" s="23">
        <v>44068</v>
      </c>
      <c r="J16" s="23">
        <v>45162</v>
      </c>
      <c r="K16" s="24">
        <f t="shared" si="0"/>
        <v>0.27597989244404736</v>
      </c>
      <c r="L16" s="25">
        <f>VLOOKUP(B16,[1]Proyectos!$B$2:$L$96,10,FALSE)</f>
        <v>2608086.2400000002</v>
      </c>
      <c r="M16" s="26">
        <f>VLOOKUP(B16,[1]Proyectos!$B$2:$L$96,11,FALSE)</f>
        <v>719779.36</v>
      </c>
      <c r="N16" s="19" t="s">
        <v>232</v>
      </c>
      <c r="O16" s="19"/>
    </row>
    <row r="17" spans="1:16" s="5" customFormat="1" ht="55.5" customHeight="1" x14ac:dyDescent="0.2">
      <c r="A17" s="19">
        <v>15</v>
      </c>
      <c r="B17" s="32">
        <v>13182</v>
      </c>
      <c r="C17" s="32" t="s">
        <v>324</v>
      </c>
      <c r="D17" s="19" t="s">
        <v>108</v>
      </c>
      <c r="E17" s="19"/>
      <c r="F17" s="19" t="s">
        <v>109</v>
      </c>
      <c r="G17" s="21"/>
      <c r="H17" s="47" t="s">
        <v>314</v>
      </c>
      <c r="I17" s="23">
        <v>44099</v>
      </c>
      <c r="J17" s="23">
        <v>44196</v>
      </c>
      <c r="K17" s="24">
        <v>1</v>
      </c>
      <c r="L17" s="25">
        <f>VLOOKUP(B17,[1]Proyectos!$B$2:$L$96,10,FALSE)</f>
        <v>683480.18</v>
      </c>
      <c r="M17" s="26">
        <f>VLOOKUP(B17,[1]Proyectos!$B$2:$L$96,11,FALSE)</f>
        <v>642351.14</v>
      </c>
      <c r="N17" s="19" t="s">
        <v>233</v>
      </c>
      <c r="P17" s="19" t="s">
        <v>305</v>
      </c>
    </row>
    <row r="18" spans="1:16" s="5" customFormat="1" ht="55.5" customHeight="1" x14ac:dyDescent="0.2">
      <c r="A18" s="19">
        <v>16</v>
      </c>
      <c r="B18" s="32">
        <v>13183</v>
      </c>
      <c r="C18" s="32" t="s">
        <v>324</v>
      </c>
      <c r="D18" s="19" t="s">
        <v>110</v>
      </c>
      <c r="E18" s="19"/>
      <c r="F18" s="19" t="s">
        <v>111</v>
      </c>
      <c r="G18" s="21"/>
      <c r="H18" s="47" t="s">
        <v>314</v>
      </c>
      <c r="I18" s="23">
        <v>44075</v>
      </c>
      <c r="J18" s="23">
        <v>44377</v>
      </c>
      <c r="K18" s="24">
        <f t="shared" si="0"/>
        <v>0.90063768806055011</v>
      </c>
      <c r="L18" s="25">
        <f>VLOOKUP(B18,[1]Proyectos!$B$2:$L$96,10,FALSE)</f>
        <v>1432405.68</v>
      </c>
      <c r="M18" s="26">
        <f>VLOOKUP(B18,[1]Proyectos!$B$2:$L$96,11,FALSE)</f>
        <v>1290078.54</v>
      </c>
      <c r="N18" s="19" t="s">
        <v>234</v>
      </c>
      <c r="O18" s="19"/>
    </row>
    <row r="19" spans="1:16" s="5" customFormat="1" ht="55.5" customHeight="1" x14ac:dyDescent="0.2">
      <c r="A19" s="19">
        <v>17</v>
      </c>
      <c r="B19" s="33">
        <v>13184</v>
      </c>
      <c r="C19" s="32" t="s">
        <v>324</v>
      </c>
      <c r="D19" s="19" t="s">
        <v>112</v>
      </c>
      <c r="E19" s="19"/>
      <c r="F19" s="19" t="s">
        <v>113</v>
      </c>
      <c r="G19" s="21"/>
      <c r="H19" s="47" t="s">
        <v>314</v>
      </c>
      <c r="I19" s="23">
        <v>44197</v>
      </c>
      <c r="J19" s="23">
        <v>44561</v>
      </c>
      <c r="K19" s="24">
        <v>1</v>
      </c>
      <c r="L19" s="25">
        <f>VLOOKUP(B19,[1]Proyectos!$B$2:$L$96,10,FALSE)</f>
        <v>100000</v>
      </c>
      <c r="M19" s="26">
        <f>VLOOKUP(B19,[1]Proyectos!$B$2:$L$96,11,FALSE)</f>
        <v>98340.11</v>
      </c>
      <c r="N19" s="19" t="s">
        <v>235</v>
      </c>
      <c r="P19" s="19" t="s">
        <v>319</v>
      </c>
    </row>
    <row r="20" spans="1:16" s="5" customFormat="1" ht="55.5" customHeight="1" x14ac:dyDescent="0.2">
      <c r="A20" s="19">
        <v>18</v>
      </c>
      <c r="B20" s="32">
        <v>13185</v>
      </c>
      <c r="C20" s="32" t="s">
        <v>324</v>
      </c>
      <c r="D20" s="19" t="s">
        <v>114</v>
      </c>
      <c r="E20" s="19"/>
      <c r="F20" s="19" t="s">
        <v>101</v>
      </c>
      <c r="G20" s="21"/>
      <c r="H20" s="47" t="s">
        <v>314</v>
      </c>
      <c r="I20" s="23">
        <v>44228</v>
      </c>
      <c r="J20" s="23">
        <v>44590</v>
      </c>
      <c r="K20" s="24">
        <f t="shared" si="0"/>
        <v>0.90867980582648067</v>
      </c>
      <c r="L20" s="25">
        <f>VLOOKUP(B20,[1]Proyectos!$B$2:$L$96,10,FALSE)</f>
        <v>159992.98000000001</v>
      </c>
      <c r="M20" s="26">
        <f>VLOOKUP(B20,[1]Proyectos!$B$2:$L$96,11,FALSE)</f>
        <v>145382.39000000001</v>
      </c>
      <c r="N20" s="19" t="s">
        <v>236</v>
      </c>
      <c r="O20" s="19"/>
    </row>
    <row r="21" spans="1:16" s="5" customFormat="1" ht="55.5" customHeight="1" x14ac:dyDescent="0.2">
      <c r="A21" s="19">
        <v>19</v>
      </c>
      <c r="B21" s="32">
        <v>13187</v>
      </c>
      <c r="C21" s="32" t="s">
        <v>324</v>
      </c>
      <c r="D21" s="19" t="s">
        <v>115</v>
      </c>
      <c r="E21" s="19"/>
      <c r="F21" s="19" t="s">
        <v>116</v>
      </c>
      <c r="G21" s="21"/>
      <c r="H21" s="47" t="s">
        <v>314</v>
      </c>
      <c r="I21" s="23">
        <v>44197</v>
      </c>
      <c r="J21" s="23">
        <v>44561</v>
      </c>
      <c r="K21" s="24">
        <f t="shared" si="0"/>
        <v>0.49184727272727274</v>
      </c>
      <c r="L21" s="25">
        <f>VLOOKUP(B21,[1]Proyectos!$B$2:$L$96,10,FALSE)</f>
        <v>2200000</v>
      </c>
      <c r="M21" s="26">
        <f>VLOOKUP(B21,[1]Proyectos!$B$2:$L$96,11,FALSE)</f>
        <v>1082064</v>
      </c>
      <c r="N21" s="19" t="s">
        <v>237</v>
      </c>
      <c r="O21" s="19"/>
    </row>
    <row r="22" spans="1:16" s="5" customFormat="1" ht="55.5" customHeight="1" x14ac:dyDescent="0.2">
      <c r="A22" s="19">
        <v>20</v>
      </c>
      <c r="B22" s="32">
        <v>13188</v>
      </c>
      <c r="C22" s="32" t="s">
        <v>324</v>
      </c>
      <c r="D22" s="19" t="s">
        <v>117</v>
      </c>
      <c r="E22" s="19"/>
      <c r="F22" s="19" t="s">
        <v>101</v>
      </c>
      <c r="G22" s="21"/>
      <c r="H22" s="47" t="s">
        <v>314</v>
      </c>
      <c r="I22" s="23">
        <v>44105</v>
      </c>
      <c r="J22" s="23">
        <v>44531</v>
      </c>
      <c r="K22" s="24">
        <f t="shared" si="0"/>
        <v>0.39933296407698382</v>
      </c>
      <c r="L22" s="25">
        <f>VLOOKUP(B22,[1]Proyectos!$B$2:$L$96,10,FALSE)</f>
        <v>162560.95999999999</v>
      </c>
      <c r="M22" s="26">
        <f>VLOOKUP(B22,[1]Proyectos!$B$2:$L$96,11,FALSE)</f>
        <v>64915.95</v>
      </c>
      <c r="N22" s="19" t="s">
        <v>238</v>
      </c>
      <c r="O22" s="19"/>
    </row>
    <row r="23" spans="1:16" s="5" customFormat="1" ht="55.5" customHeight="1" x14ac:dyDescent="0.2">
      <c r="A23" s="19">
        <v>21</v>
      </c>
      <c r="B23" s="32">
        <v>13189</v>
      </c>
      <c r="C23" s="32" t="s">
        <v>324</v>
      </c>
      <c r="D23" s="19" t="s">
        <v>118</v>
      </c>
      <c r="E23" s="19"/>
      <c r="F23" s="19" t="s">
        <v>101</v>
      </c>
      <c r="G23" s="21"/>
      <c r="H23" s="47" t="s">
        <v>314</v>
      </c>
      <c r="I23" s="23">
        <v>44382</v>
      </c>
      <c r="J23" s="23">
        <v>44747</v>
      </c>
      <c r="K23" s="24">
        <f t="shared" si="0"/>
        <v>0.252173297391663</v>
      </c>
      <c r="L23" s="25">
        <f>VLOOKUP(B23,[1]Proyectos!$B$2:$L$96,10,FALSE)</f>
        <v>168361.68</v>
      </c>
      <c r="M23" s="26">
        <f>VLOOKUP(B23,[1]Proyectos!$B$2:$L$96,11,FALSE)</f>
        <v>42456.32</v>
      </c>
      <c r="N23" s="19" t="s">
        <v>239</v>
      </c>
      <c r="O23" s="19"/>
    </row>
    <row r="24" spans="1:16" s="5" customFormat="1" ht="55.5" customHeight="1" x14ac:dyDescent="0.2">
      <c r="A24" s="19">
        <v>22</v>
      </c>
      <c r="B24" s="32">
        <v>15012</v>
      </c>
      <c r="C24" s="32" t="s">
        <v>324</v>
      </c>
      <c r="D24" s="19" t="s">
        <v>119</v>
      </c>
      <c r="E24" s="19"/>
      <c r="F24" s="19" t="s">
        <v>120</v>
      </c>
      <c r="G24" s="21"/>
      <c r="H24" s="47" t="s">
        <v>314</v>
      </c>
      <c r="I24" s="23">
        <v>42720</v>
      </c>
      <c r="J24" s="23">
        <v>44196</v>
      </c>
      <c r="K24" s="24">
        <v>0.95</v>
      </c>
      <c r="L24" s="25">
        <f>VLOOKUP(B24,[1]Proyectos!$B$2:$L$96,10,FALSE)</f>
        <v>2342085.06</v>
      </c>
      <c r="M24" s="26">
        <f>VLOOKUP(B24,[1]Proyectos!$B$2:$L$96,11,FALSE)</f>
        <v>2342084.2400000002</v>
      </c>
      <c r="N24" s="19" t="s">
        <v>223</v>
      </c>
      <c r="O24" s="19"/>
    </row>
    <row r="25" spans="1:16" s="5" customFormat="1" ht="55.5" customHeight="1" x14ac:dyDescent="0.2">
      <c r="A25" s="19">
        <v>23</v>
      </c>
      <c r="B25" s="32">
        <v>16008</v>
      </c>
      <c r="C25" s="32" t="s">
        <v>324</v>
      </c>
      <c r="D25" s="19" t="s">
        <v>121</v>
      </c>
      <c r="E25" s="1" t="s">
        <v>16</v>
      </c>
      <c r="F25" s="19"/>
      <c r="G25" s="21"/>
      <c r="H25" s="47" t="s">
        <v>314</v>
      </c>
      <c r="I25" s="23">
        <v>42741</v>
      </c>
      <c r="J25" s="23">
        <v>43496</v>
      </c>
      <c r="K25" s="24">
        <f t="shared" si="0"/>
        <v>0.99906501450435137</v>
      </c>
      <c r="L25" s="25">
        <f>VLOOKUP(B25,[1]Proyectos!$B$2:$L$96,10,FALSE)</f>
        <v>1999400</v>
      </c>
      <c r="M25" s="26">
        <f>VLOOKUP(B25,[1]Proyectos!$B$2:$L$96,11,FALSE)</f>
        <v>1997530.59</v>
      </c>
      <c r="N25" s="19" t="s">
        <v>223</v>
      </c>
      <c r="P25" s="19" t="s">
        <v>306</v>
      </c>
    </row>
    <row r="26" spans="1:16" s="5" customFormat="1" ht="55.5" customHeight="1" x14ac:dyDescent="0.2">
      <c r="A26" s="19">
        <v>24</v>
      </c>
      <c r="B26" s="32">
        <v>16014</v>
      </c>
      <c r="C26" s="32" t="s">
        <v>324</v>
      </c>
      <c r="D26" s="19" t="s">
        <v>123</v>
      </c>
      <c r="E26" s="44" t="s">
        <v>216</v>
      </c>
      <c r="F26" s="19"/>
      <c r="G26" s="21"/>
      <c r="H26" s="47" t="s">
        <v>314</v>
      </c>
      <c r="I26" s="23">
        <v>44069</v>
      </c>
      <c r="J26" s="23">
        <v>44165</v>
      </c>
      <c r="K26" s="24">
        <f t="shared" si="0"/>
        <v>1</v>
      </c>
      <c r="L26" s="25">
        <f>VLOOKUP(B26,[1]Proyectos!$B$2:$L$96,10,FALSE)</f>
        <v>563110</v>
      </c>
      <c r="M26" s="26">
        <f>VLOOKUP(B26,[1]Proyectos!$B$2:$L$96,11,FALSE)</f>
        <v>563110</v>
      </c>
      <c r="N26" s="19" t="s">
        <v>240</v>
      </c>
      <c r="P26" s="19" t="s">
        <v>307</v>
      </c>
    </row>
    <row r="27" spans="1:16" s="5" customFormat="1" ht="55.5" customHeight="1" x14ac:dyDescent="0.2">
      <c r="A27" s="19">
        <v>25</v>
      </c>
      <c r="B27" s="32">
        <v>16015</v>
      </c>
      <c r="C27" s="32" t="s">
        <v>324</v>
      </c>
      <c r="D27" s="19" t="s">
        <v>124</v>
      </c>
      <c r="E27" s="19" t="s">
        <v>16</v>
      </c>
      <c r="F27" s="19"/>
      <c r="G27" s="21"/>
      <c r="H27" s="47" t="s">
        <v>314</v>
      </c>
      <c r="I27" s="23">
        <v>44121</v>
      </c>
      <c r="J27" s="23">
        <v>44213</v>
      </c>
      <c r="K27" s="24">
        <v>1</v>
      </c>
      <c r="L27" s="25">
        <f>VLOOKUP(B27,[1]Proyectos!$B$2:$L$96,10,FALSE)</f>
        <v>100000</v>
      </c>
      <c r="M27" s="26">
        <f>VLOOKUP(B27,[1]Proyectos!$B$2:$L$96,11,FALSE)</f>
        <v>76283.759999999995</v>
      </c>
      <c r="N27" s="19" t="s">
        <v>241</v>
      </c>
      <c r="P27" s="19" t="s">
        <v>289</v>
      </c>
    </row>
    <row r="28" spans="1:16" s="5" customFormat="1" ht="55.5" customHeight="1" x14ac:dyDescent="0.2">
      <c r="A28" s="19">
        <v>26</v>
      </c>
      <c r="B28" s="32">
        <v>16016</v>
      </c>
      <c r="C28" s="32" t="s">
        <v>324</v>
      </c>
      <c r="D28" s="19" t="s">
        <v>125</v>
      </c>
      <c r="E28" s="19" t="s">
        <v>16</v>
      </c>
      <c r="F28" s="19"/>
      <c r="G28" s="21"/>
      <c r="H28" s="47" t="s">
        <v>314</v>
      </c>
      <c r="I28" s="23">
        <v>44121</v>
      </c>
      <c r="J28" s="23">
        <v>44213</v>
      </c>
      <c r="K28" s="24">
        <v>1</v>
      </c>
      <c r="L28" s="25">
        <f>VLOOKUP(B28,[1]Proyectos!$B$2:$L$96,10,FALSE)</f>
        <v>100000</v>
      </c>
      <c r="M28" s="26">
        <f>VLOOKUP(B28,[1]Proyectos!$B$2:$L$96,11,FALSE)</f>
        <v>68499.61</v>
      </c>
      <c r="N28" s="19" t="s">
        <v>242</v>
      </c>
      <c r="P28" s="19" t="s">
        <v>316</v>
      </c>
    </row>
    <row r="29" spans="1:16" s="5" customFormat="1" ht="55.5" customHeight="1" x14ac:dyDescent="0.2">
      <c r="A29" s="19">
        <v>27</v>
      </c>
      <c r="B29" s="32">
        <v>16017</v>
      </c>
      <c r="C29" s="32" t="s">
        <v>324</v>
      </c>
      <c r="D29" s="19" t="s">
        <v>126</v>
      </c>
      <c r="E29" s="19" t="s">
        <v>16</v>
      </c>
      <c r="F29" s="19"/>
      <c r="G29" s="21"/>
      <c r="H29" s="47" t="s">
        <v>314</v>
      </c>
      <c r="I29" s="23">
        <v>44125</v>
      </c>
      <c r="J29" s="23">
        <v>44217</v>
      </c>
      <c r="K29" s="24">
        <v>1</v>
      </c>
      <c r="L29" s="25">
        <f>VLOOKUP(B29,[1]Proyectos!$B$2:$L$96,10,FALSE)</f>
        <v>100000</v>
      </c>
      <c r="M29" s="26">
        <f>VLOOKUP(B29,[1]Proyectos!$B$2:$L$96,11,FALSE)</f>
        <v>50901.99</v>
      </c>
      <c r="N29" s="19" t="s">
        <v>221</v>
      </c>
      <c r="P29" s="19" t="s">
        <v>317</v>
      </c>
    </row>
    <row r="30" spans="1:16" s="5" customFormat="1" ht="55.5" customHeight="1" x14ac:dyDescent="0.2">
      <c r="A30" s="19">
        <v>28</v>
      </c>
      <c r="B30" s="32">
        <v>16018</v>
      </c>
      <c r="C30" s="32" t="s">
        <v>324</v>
      </c>
      <c r="D30" s="19" t="s">
        <v>127</v>
      </c>
      <c r="E30" s="19" t="s">
        <v>122</v>
      </c>
      <c r="F30" s="19"/>
      <c r="G30" s="21"/>
      <c r="H30" s="47" t="s">
        <v>314</v>
      </c>
      <c r="I30" s="23">
        <v>44141</v>
      </c>
      <c r="J30" s="23">
        <v>44871</v>
      </c>
      <c r="K30" s="24">
        <f t="shared" si="0"/>
        <v>0.37279576923076924</v>
      </c>
      <c r="L30" s="25">
        <f>VLOOKUP(B30,[1]Proyectos!$B$2:$L$96,10,FALSE)</f>
        <v>650000</v>
      </c>
      <c r="M30" s="26">
        <f>VLOOKUP(B30,[1]Proyectos!$B$2:$L$96,11,FALSE)</f>
        <v>242317.25</v>
      </c>
      <c r="N30" s="19" t="s">
        <v>243</v>
      </c>
      <c r="O30" s="19"/>
    </row>
    <row r="31" spans="1:16" s="5" customFormat="1" ht="55.5" customHeight="1" x14ac:dyDescent="0.2">
      <c r="A31" s="19">
        <v>29</v>
      </c>
      <c r="B31" s="32">
        <v>16019</v>
      </c>
      <c r="C31" s="32" t="s">
        <v>324</v>
      </c>
      <c r="D31" s="19" t="s">
        <v>128</v>
      </c>
      <c r="E31" s="19" t="s">
        <v>217</v>
      </c>
      <c r="F31" s="19"/>
      <c r="G31" s="21"/>
      <c r="H31" s="47" t="s">
        <v>322</v>
      </c>
      <c r="I31" s="23">
        <v>44285</v>
      </c>
      <c r="J31" s="23">
        <v>44469</v>
      </c>
      <c r="K31" s="24">
        <v>1</v>
      </c>
      <c r="L31" s="25">
        <f>VLOOKUP(B31,[1]Proyectos!$B$2:$L$96,10,FALSE)</f>
        <v>5500000</v>
      </c>
      <c r="M31" s="26">
        <f>VLOOKUP(B31,[1]Proyectos!$B$2:$L$96,11,FALSE)</f>
        <v>4541625.18</v>
      </c>
      <c r="N31" s="19" t="s">
        <v>241</v>
      </c>
      <c r="P31" s="19" t="s">
        <v>290</v>
      </c>
    </row>
    <row r="32" spans="1:16" s="5" customFormat="1" ht="55.5" customHeight="1" x14ac:dyDescent="0.2">
      <c r="A32" s="19">
        <v>30</v>
      </c>
      <c r="B32" s="32">
        <v>17003</v>
      </c>
      <c r="C32" s="32" t="s">
        <v>324</v>
      </c>
      <c r="D32" s="19" t="s">
        <v>130</v>
      </c>
      <c r="E32" s="19" t="s">
        <v>12</v>
      </c>
      <c r="F32" s="19"/>
      <c r="G32" s="21"/>
      <c r="H32" s="47" t="s">
        <v>314</v>
      </c>
      <c r="I32" s="23">
        <v>42664</v>
      </c>
      <c r="J32" s="23">
        <v>43739</v>
      </c>
      <c r="K32" s="24">
        <v>1</v>
      </c>
      <c r="L32" s="25">
        <f>VLOOKUP(B32,[1]Proyectos!$B$2:$L$96,10,FALSE)</f>
        <v>1500000</v>
      </c>
      <c r="M32" s="26">
        <f>VLOOKUP(B32,[1]Proyectos!$B$2:$L$96,11,FALSE)</f>
        <v>1470880.16</v>
      </c>
      <c r="N32" s="19" t="s">
        <v>244</v>
      </c>
      <c r="P32" s="19" t="s">
        <v>295</v>
      </c>
    </row>
    <row r="33" spans="1:16" s="5" customFormat="1" ht="55.5" customHeight="1" x14ac:dyDescent="0.2">
      <c r="A33" s="19">
        <v>31</v>
      </c>
      <c r="B33" s="32">
        <v>17004</v>
      </c>
      <c r="C33" s="32" t="s">
        <v>324</v>
      </c>
      <c r="D33" s="19" t="s">
        <v>131</v>
      </c>
      <c r="E33" s="19" t="s">
        <v>12</v>
      </c>
      <c r="F33" s="19"/>
      <c r="G33" s="21"/>
      <c r="H33" s="47" t="s">
        <v>314</v>
      </c>
      <c r="I33" s="23">
        <v>42727</v>
      </c>
      <c r="J33" s="23">
        <v>43822</v>
      </c>
      <c r="K33" s="24">
        <v>1</v>
      </c>
      <c r="L33" s="25">
        <f>VLOOKUP(B33,[1]Proyectos!$B$2:$L$96,10,FALSE)</f>
        <v>2967800</v>
      </c>
      <c r="M33" s="26">
        <f>VLOOKUP(B33,[1]Proyectos!$B$2:$L$96,11,FALSE)</f>
        <v>2866844.27</v>
      </c>
      <c r="N33" s="19" t="s">
        <v>239</v>
      </c>
      <c r="P33" s="19" t="s">
        <v>320</v>
      </c>
    </row>
    <row r="34" spans="1:16" s="5" customFormat="1" ht="55.5" customHeight="1" x14ac:dyDescent="0.2">
      <c r="A34" s="19">
        <v>32</v>
      </c>
      <c r="B34" s="32">
        <v>17005</v>
      </c>
      <c r="C34" s="32" t="s">
        <v>324</v>
      </c>
      <c r="D34" s="19" t="s">
        <v>132</v>
      </c>
      <c r="E34" s="19" t="s">
        <v>13</v>
      </c>
      <c r="F34" s="19"/>
      <c r="G34" s="21"/>
      <c r="H34" s="47" t="s">
        <v>314</v>
      </c>
      <c r="I34" s="23">
        <v>43160</v>
      </c>
      <c r="J34" s="23">
        <v>43524</v>
      </c>
      <c r="K34" s="24">
        <v>1</v>
      </c>
      <c r="L34" s="25">
        <f>VLOOKUP(B34,[1]Proyectos!$B$2:$L$96,10,FALSE)</f>
        <v>1200000</v>
      </c>
      <c r="M34" s="26">
        <f>VLOOKUP(B34,[1]Proyectos!$B$2:$L$96,11,FALSE)</f>
        <v>1115728.32</v>
      </c>
      <c r="N34" s="19" t="s">
        <v>233</v>
      </c>
      <c r="P34" s="19" t="s">
        <v>296</v>
      </c>
    </row>
    <row r="35" spans="1:16" s="5" customFormat="1" ht="55.5" customHeight="1" x14ac:dyDescent="0.2">
      <c r="A35" s="19">
        <v>33</v>
      </c>
      <c r="B35" s="33">
        <v>17006</v>
      </c>
      <c r="C35" s="32" t="s">
        <v>324</v>
      </c>
      <c r="D35" s="19" t="s">
        <v>133</v>
      </c>
      <c r="E35" s="19" t="s">
        <v>14</v>
      </c>
      <c r="F35" s="19"/>
      <c r="G35" s="21"/>
      <c r="H35" s="47" t="s">
        <v>314</v>
      </c>
      <c r="I35" s="23">
        <v>43195</v>
      </c>
      <c r="J35" s="23">
        <v>44269</v>
      </c>
      <c r="K35" s="24">
        <f t="shared" si="0"/>
        <v>0.8644352865973588</v>
      </c>
      <c r="L35" s="25">
        <f>VLOOKUP(B35,[1]Proyectos!$B$2:$L$96,10,FALSE)</f>
        <v>7118000</v>
      </c>
      <c r="M35" s="26">
        <f>VLOOKUP(B35,[1]Proyectos!$B$2:$L$96,11,FALSE)</f>
        <v>6153050.3700000001</v>
      </c>
      <c r="N35" s="19" t="s">
        <v>221</v>
      </c>
      <c r="O35" s="19"/>
    </row>
    <row r="36" spans="1:16" s="5" customFormat="1" ht="55.5" customHeight="1" x14ac:dyDescent="0.2">
      <c r="A36" s="19">
        <v>34</v>
      </c>
      <c r="B36" s="32">
        <v>17007</v>
      </c>
      <c r="C36" s="32" t="s">
        <v>324</v>
      </c>
      <c r="D36" s="19" t="s">
        <v>134</v>
      </c>
      <c r="E36" s="19" t="s">
        <v>12</v>
      </c>
      <c r="F36" s="19"/>
      <c r="G36" s="21"/>
      <c r="H36" s="47" t="s">
        <v>314</v>
      </c>
      <c r="I36" s="23">
        <v>43838</v>
      </c>
      <c r="J36" s="23">
        <v>44809</v>
      </c>
      <c r="K36" s="24">
        <f t="shared" si="0"/>
        <v>0.30648864045322094</v>
      </c>
      <c r="L36" s="25">
        <f>VLOOKUP(B36,[1]Proyectos!$B$2:$L$96,10,FALSE)</f>
        <v>1378224</v>
      </c>
      <c r="M36" s="26">
        <f>VLOOKUP(B36,[1]Proyectos!$B$2:$L$96,11,FALSE)</f>
        <v>422410</v>
      </c>
      <c r="N36" s="19" t="s">
        <v>223</v>
      </c>
      <c r="O36" s="19"/>
    </row>
    <row r="37" spans="1:16" s="5" customFormat="1" ht="55.5" customHeight="1" x14ac:dyDescent="0.2">
      <c r="A37" s="19">
        <v>35</v>
      </c>
      <c r="B37" s="33">
        <v>17008</v>
      </c>
      <c r="C37" s="32" t="s">
        <v>324</v>
      </c>
      <c r="D37" s="19" t="s">
        <v>135</v>
      </c>
      <c r="E37" s="19" t="s">
        <v>15</v>
      </c>
      <c r="F37" s="19"/>
      <c r="G37" s="21"/>
      <c r="H37" s="47" t="s">
        <v>314</v>
      </c>
      <c r="I37" s="23">
        <v>43838</v>
      </c>
      <c r="J37" s="23">
        <v>44407</v>
      </c>
      <c r="K37" s="24">
        <f t="shared" si="0"/>
        <v>0.33316666288694863</v>
      </c>
      <c r="L37" s="25">
        <f>VLOOKUP(B37,[1]Proyectos!$B$2:$L$96,10,FALSE)</f>
        <v>1322850</v>
      </c>
      <c r="M37" s="26">
        <f>VLOOKUP(B37,[1]Proyectos!$B$2:$L$96,11,FALSE)</f>
        <v>440729.52</v>
      </c>
      <c r="N37" s="19" t="s">
        <v>221</v>
      </c>
      <c r="O37" s="19"/>
    </row>
    <row r="38" spans="1:16" s="5" customFormat="1" ht="55.5" customHeight="1" x14ac:dyDescent="0.2">
      <c r="A38" s="19">
        <v>36</v>
      </c>
      <c r="B38" s="32">
        <v>17009</v>
      </c>
      <c r="C38" s="32" t="s">
        <v>324</v>
      </c>
      <c r="D38" s="19" t="s">
        <v>136</v>
      </c>
      <c r="E38" s="19" t="s">
        <v>15</v>
      </c>
      <c r="F38" s="19"/>
      <c r="G38" s="21"/>
      <c r="H38" s="47" t="s">
        <v>314</v>
      </c>
      <c r="I38" s="23">
        <v>43838</v>
      </c>
      <c r="J38" s="23">
        <v>44407</v>
      </c>
      <c r="K38" s="24">
        <f t="shared" si="0"/>
        <v>0.2980671968190855</v>
      </c>
      <c r="L38" s="25">
        <f>VLOOKUP(B38,[1]Proyectos!$B$2:$L$96,10,FALSE)</f>
        <v>955700</v>
      </c>
      <c r="M38" s="26">
        <f>VLOOKUP(B38,[1]Proyectos!$B$2:$L$96,11,FALSE)</f>
        <v>284862.82</v>
      </c>
      <c r="N38" s="19" t="s">
        <v>244</v>
      </c>
      <c r="O38" s="19"/>
    </row>
    <row r="39" spans="1:16" s="5" customFormat="1" ht="55.5" customHeight="1" x14ac:dyDescent="0.2">
      <c r="A39" s="19">
        <v>37</v>
      </c>
      <c r="B39" s="32">
        <v>23073</v>
      </c>
      <c r="C39" s="32" t="s">
        <v>324</v>
      </c>
      <c r="D39" s="19" t="s">
        <v>137</v>
      </c>
      <c r="E39" s="19"/>
      <c r="F39" s="19" t="s">
        <v>138</v>
      </c>
      <c r="G39" s="21"/>
      <c r="H39" s="47" t="s">
        <v>314</v>
      </c>
      <c r="I39" s="23">
        <v>43202</v>
      </c>
      <c r="J39" s="23">
        <v>45027</v>
      </c>
      <c r="K39" s="24">
        <f t="shared" si="0"/>
        <v>0.30644937180803278</v>
      </c>
      <c r="L39" s="25">
        <f>VLOOKUP(B39,[1]Proyectos!$B$2:$L$96,10,FALSE)</f>
        <v>824175.8125</v>
      </c>
      <c r="M39" s="26">
        <f>VLOOKUP(B39,[1]Proyectos!$B$2:$L$96,11,FALSE)</f>
        <v>252568.16</v>
      </c>
      <c r="N39" s="19" t="s">
        <v>245</v>
      </c>
      <c r="O39" s="19"/>
    </row>
    <row r="40" spans="1:16" s="5" customFormat="1" ht="55.5" customHeight="1" x14ac:dyDescent="0.2">
      <c r="A40" s="19">
        <v>38</v>
      </c>
      <c r="B40" s="32">
        <v>23075</v>
      </c>
      <c r="C40" s="32" t="s">
        <v>324</v>
      </c>
      <c r="D40" s="19" t="s">
        <v>139</v>
      </c>
      <c r="E40" s="19"/>
      <c r="F40" s="19" t="s">
        <v>140</v>
      </c>
      <c r="G40" s="21"/>
      <c r="H40" s="47" t="s">
        <v>314</v>
      </c>
      <c r="I40" s="23">
        <v>43349</v>
      </c>
      <c r="J40" s="23">
        <v>44285</v>
      </c>
      <c r="K40" s="24">
        <v>0.95</v>
      </c>
      <c r="L40" s="25">
        <f>VLOOKUP(B40,[1]Proyectos!$B$2:$L$96,10,FALSE)</f>
        <v>157985.29999999999</v>
      </c>
      <c r="M40" s="26">
        <f>VLOOKUP(B40,[1]Proyectos!$B$2:$L$96,11,FALSE)</f>
        <v>157985.29999999999</v>
      </c>
      <c r="N40" s="19" t="s">
        <v>246</v>
      </c>
      <c r="O40" s="19"/>
    </row>
    <row r="41" spans="1:16" s="5" customFormat="1" ht="55.5" customHeight="1" x14ac:dyDescent="0.2">
      <c r="A41" s="19">
        <v>39</v>
      </c>
      <c r="B41" s="32">
        <v>23081</v>
      </c>
      <c r="C41" s="32" t="s">
        <v>324</v>
      </c>
      <c r="D41" s="19" t="s">
        <v>141</v>
      </c>
      <c r="E41" s="19"/>
      <c r="F41" s="19" t="s">
        <v>138</v>
      </c>
      <c r="G41" s="21"/>
      <c r="H41" s="47" t="s">
        <v>314</v>
      </c>
      <c r="I41" s="23">
        <v>44223</v>
      </c>
      <c r="J41" s="23">
        <v>44587</v>
      </c>
      <c r="K41" s="24">
        <f t="shared" si="0"/>
        <v>2.3882655966832984E-2</v>
      </c>
      <c r="L41" s="25">
        <f>VLOOKUP(B41,[1]Proyectos!$B$2:$L$96,10,FALSE)</f>
        <v>297963.51</v>
      </c>
      <c r="M41" s="26">
        <f>VLOOKUP(B41,[1]Proyectos!$B$2:$L$96,11,FALSE)</f>
        <v>7116.16</v>
      </c>
      <c r="N41" s="19" t="s">
        <v>247</v>
      </c>
      <c r="O41" s="19"/>
    </row>
    <row r="42" spans="1:16" s="5" customFormat="1" ht="55.5" customHeight="1" x14ac:dyDescent="0.2">
      <c r="A42" s="19">
        <v>40</v>
      </c>
      <c r="B42" s="32">
        <v>23082</v>
      </c>
      <c r="C42" s="32" t="s">
        <v>324</v>
      </c>
      <c r="D42" s="19" t="s">
        <v>142</v>
      </c>
      <c r="E42" s="19"/>
      <c r="F42" s="19" t="s">
        <v>138</v>
      </c>
      <c r="G42" s="21"/>
      <c r="H42" s="47" t="s">
        <v>314</v>
      </c>
      <c r="I42" s="23">
        <v>43934</v>
      </c>
      <c r="J42" s="23">
        <v>45838</v>
      </c>
      <c r="K42" s="24">
        <f t="shared" si="0"/>
        <v>4.5077091696189377E-2</v>
      </c>
      <c r="L42" s="25">
        <f>VLOOKUP(B42,[1]Proyectos!$B$2:$L$96,10,FALSE)</f>
        <v>726488.75</v>
      </c>
      <c r="M42" s="26">
        <f>VLOOKUP(B42,[1]Proyectos!$B$2:$L$96,11,FALSE)</f>
        <v>32748</v>
      </c>
      <c r="N42" s="19" t="s">
        <v>248</v>
      </c>
      <c r="O42" s="19"/>
    </row>
    <row r="43" spans="1:16" s="5" customFormat="1" ht="55.5" customHeight="1" x14ac:dyDescent="0.2">
      <c r="A43" s="19">
        <v>41</v>
      </c>
      <c r="B43" s="32">
        <v>23083</v>
      </c>
      <c r="C43" s="32" t="s">
        <v>324</v>
      </c>
      <c r="D43" s="19" t="s">
        <v>143</v>
      </c>
      <c r="E43" s="19"/>
      <c r="F43" s="19" t="s">
        <v>144</v>
      </c>
      <c r="G43" s="21"/>
      <c r="H43" s="47" t="s">
        <v>314</v>
      </c>
      <c r="I43" s="23">
        <v>44287</v>
      </c>
      <c r="J43" s="23">
        <v>44834</v>
      </c>
      <c r="K43" s="24">
        <f t="shared" si="0"/>
        <v>0</v>
      </c>
      <c r="L43" s="25">
        <f>VLOOKUP(B43,[1]Proyectos!$B$2:$L$96,10,FALSE)</f>
        <v>181055.09</v>
      </c>
      <c r="M43" s="26">
        <f>VLOOKUP(B43,[1]Proyectos!$B$2:$L$96,11,FALSE)</f>
        <v>0</v>
      </c>
      <c r="N43" s="19" t="s">
        <v>249</v>
      </c>
      <c r="O43" s="19"/>
    </row>
    <row r="44" spans="1:16" s="5" customFormat="1" ht="55.5" customHeight="1" x14ac:dyDescent="0.2">
      <c r="A44" s="19">
        <v>42</v>
      </c>
      <c r="B44" s="32">
        <v>23084</v>
      </c>
      <c r="C44" s="32" t="s">
        <v>324</v>
      </c>
      <c r="D44" s="19" t="s">
        <v>145</v>
      </c>
      <c r="E44" s="19"/>
      <c r="F44" s="19" t="s">
        <v>146</v>
      </c>
      <c r="G44" s="21"/>
      <c r="H44" s="47" t="s">
        <v>314</v>
      </c>
      <c r="I44" s="23">
        <v>44473</v>
      </c>
      <c r="J44" s="23">
        <v>44701</v>
      </c>
      <c r="K44" s="24">
        <f t="shared" si="0"/>
        <v>0</v>
      </c>
      <c r="L44" s="25">
        <f>VLOOKUP(B44,[1]Proyectos!$B$2:$L$96,10,FALSE)</f>
        <v>462320</v>
      </c>
      <c r="M44" s="26">
        <f>VLOOKUP(B44,[1]Proyectos!$B$2:$L$96,11,FALSE)</f>
        <v>0</v>
      </c>
      <c r="N44" s="19" t="s">
        <v>250</v>
      </c>
      <c r="O44" s="19"/>
    </row>
    <row r="45" spans="1:16" s="5" customFormat="1" ht="55.5" customHeight="1" x14ac:dyDescent="0.2">
      <c r="A45" s="19">
        <v>43</v>
      </c>
      <c r="B45" s="32">
        <v>23085</v>
      </c>
      <c r="C45" s="32" t="s">
        <v>324</v>
      </c>
      <c r="D45" s="19" t="s">
        <v>147</v>
      </c>
      <c r="E45" s="19"/>
      <c r="F45" s="19" t="s">
        <v>138</v>
      </c>
      <c r="G45" s="21"/>
      <c r="H45" s="47" t="s">
        <v>314</v>
      </c>
      <c r="I45" s="23">
        <v>44463</v>
      </c>
      <c r="J45" s="23">
        <v>46318</v>
      </c>
      <c r="K45" s="24">
        <f t="shared" si="0"/>
        <v>0</v>
      </c>
      <c r="L45" s="25">
        <f>VLOOKUP(B45,[1]Proyectos!$B$2:$L$96,10,FALSE)</f>
        <v>703229.38</v>
      </c>
      <c r="M45" s="26">
        <f>VLOOKUP(B45,[1]Proyectos!$B$2:$L$96,11,FALSE)</f>
        <v>0</v>
      </c>
      <c r="N45" s="19" t="s">
        <v>251</v>
      </c>
      <c r="O45" s="19"/>
    </row>
    <row r="46" spans="1:16" s="5" customFormat="1" ht="55.5" customHeight="1" x14ac:dyDescent="0.2">
      <c r="A46" s="19">
        <v>44</v>
      </c>
      <c r="B46" s="32">
        <v>25044</v>
      </c>
      <c r="C46" s="32" t="s">
        <v>324</v>
      </c>
      <c r="D46" s="19" t="s">
        <v>148</v>
      </c>
      <c r="E46" s="19"/>
      <c r="F46" s="19" t="s">
        <v>149</v>
      </c>
      <c r="G46" s="21"/>
      <c r="H46" s="47" t="s">
        <v>321</v>
      </c>
      <c r="I46" s="23">
        <v>43875</v>
      </c>
      <c r="J46" s="23">
        <v>44605</v>
      </c>
      <c r="K46" s="24">
        <f t="shared" si="0"/>
        <v>0.32543103448275862</v>
      </c>
      <c r="L46" s="25">
        <f>VLOOKUP(B46,[1]Proyectos!$B$2:$L$96,10,FALSE)</f>
        <v>464000</v>
      </c>
      <c r="M46" s="26">
        <f>VLOOKUP(B46,[1]Proyectos!$B$2:$L$96,11,FALSE)</f>
        <v>151000</v>
      </c>
      <c r="N46" s="19" t="s">
        <v>252</v>
      </c>
      <c r="O46" s="19"/>
    </row>
    <row r="47" spans="1:16" s="5" customFormat="1" ht="55.5" customHeight="1" x14ac:dyDescent="0.2">
      <c r="A47" s="19">
        <v>45</v>
      </c>
      <c r="B47" s="32">
        <v>26004</v>
      </c>
      <c r="C47" s="32" t="s">
        <v>324</v>
      </c>
      <c r="D47" s="19" t="s">
        <v>150</v>
      </c>
      <c r="E47" s="45" t="s">
        <v>12</v>
      </c>
      <c r="F47" s="19"/>
      <c r="G47" s="21"/>
      <c r="H47" s="47" t="s">
        <v>314</v>
      </c>
      <c r="I47" s="23">
        <v>43326</v>
      </c>
      <c r="J47" s="23">
        <v>44421</v>
      </c>
      <c r="K47" s="24">
        <f t="shared" si="0"/>
        <v>0.92229600110619481</v>
      </c>
      <c r="L47" s="25">
        <f>VLOOKUP(B47,[1]Proyectos!$B$2:$L$96,10,FALSE)</f>
        <v>1808000</v>
      </c>
      <c r="M47" s="26">
        <f>VLOOKUP(B47,[1]Proyectos!$B$2:$L$96,11,FALSE)</f>
        <v>1667511.1700000002</v>
      </c>
      <c r="N47" s="19" t="s">
        <v>245</v>
      </c>
      <c r="O47" s="19"/>
    </row>
    <row r="48" spans="1:16" s="5" customFormat="1" ht="55.5" customHeight="1" x14ac:dyDescent="0.2">
      <c r="A48" s="19">
        <v>46</v>
      </c>
      <c r="B48" s="33">
        <v>26005</v>
      </c>
      <c r="C48" s="32" t="s">
        <v>324</v>
      </c>
      <c r="D48" s="19" t="s">
        <v>151</v>
      </c>
      <c r="E48" s="44" t="s">
        <v>218</v>
      </c>
      <c r="F48" s="19"/>
      <c r="G48" s="21"/>
      <c r="H48" s="47" t="s">
        <v>314</v>
      </c>
      <c r="I48" s="23">
        <v>43997</v>
      </c>
      <c r="J48" s="23">
        <v>44165</v>
      </c>
      <c r="K48" s="24">
        <f t="shared" si="0"/>
        <v>1</v>
      </c>
      <c r="L48" s="25">
        <f>VLOOKUP(B48,[1]Proyectos!$B$2:$L$96,10,FALSE)</f>
        <v>2219399.0699999998</v>
      </c>
      <c r="M48" s="26">
        <f>VLOOKUP(B48,[1]Proyectos!$B$2:$L$96,11,FALSE)</f>
        <v>2219399.0699999998</v>
      </c>
      <c r="N48" s="19" t="s">
        <v>253</v>
      </c>
      <c r="P48" s="19" t="s">
        <v>297</v>
      </c>
    </row>
    <row r="49" spans="1:16" s="5" customFormat="1" ht="55.5" customHeight="1" x14ac:dyDescent="0.2">
      <c r="A49" s="19">
        <v>47</v>
      </c>
      <c r="B49" s="32">
        <v>26007</v>
      </c>
      <c r="C49" s="32" t="s">
        <v>324</v>
      </c>
      <c r="D49" s="19" t="s">
        <v>152</v>
      </c>
      <c r="E49" s="44" t="s">
        <v>16</v>
      </c>
      <c r="F49" s="19"/>
      <c r="G49" s="21"/>
      <c r="H49" s="47" t="s">
        <v>314</v>
      </c>
      <c r="I49" s="23">
        <v>44021</v>
      </c>
      <c r="J49" s="23">
        <v>44400</v>
      </c>
      <c r="K49" s="24">
        <f t="shared" si="0"/>
        <v>0.97540540144739529</v>
      </c>
      <c r="L49" s="25">
        <f>VLOOKUP(B49,[1]Proyectos!$B$2:$L$96,10,FALSE)</f>
        <v>1980247</v>
      </c>
      <c r="M49" s="26">
        <f>VLOOKUP(B49,[1]Proyectos!$B$2:$L$96,11,FALSE)</f>
        <v>1931543.62</v>
      </c>
      <c r="N49" s="19" t="s">
        <v>246</v>
      </c>
      <c r="O49" s="19"/>
    </row>
    <row r="50" spans="1:16" s="5" customFormat="1" ht="55.5" customHeight="1" x14ac:dyDescent="0.2">
      <c r="A50" s="19">
        <v>48</v>
      </c>
      <c r="B50" s="32">
        <v>26008</v>
      </c>
      <c r="C50" s="32" t="s">
        <v>324</v>
      </c>
      <c r="D50" s="19" t="s">
        <v>153</v>
      </c>
      <c r="E50" s="44" t="s">
        <v>218</v>
      </c>
      <c r="F50" s="19"/>
      <c r="G50" s="21"/>
      <c r="H50" s="47" t="s">
        <v>314</v>
      </c>
      <c r="I50" s="23">
        <v>44067</v>
      </c>
      <c r="J50" s="23">
        <v>44255</v>
      </c>
      <c r="K50" s="24">
        <f t="shared" si="0"/>
        <v>1</v>
      </c>
      <c r="L50" s="25">
        <f>VLOOKUP(B50,[1]Proyectos!$B$2:$L$96,10,FALSE)</f>
        <v>646752.72</v>
      </c>
      <c r="M50" s="26">
        <f>VLOOKUP(B50,[1]Proyectos!$B$2:$L$96,11,FALSE)</f>
        <v>646752.72</v>
      </c>
      <c r="N50" s="19" t="s">
        <v>254</v>
      </c>
      <c r="P50" s="19" t="s">
        <v>298</v>
      </c>
    </row>
    <row r="51" spans="1:16" s="5" customFormat="1" ht="55.5" customHeight="1" x14ac:dyDescent="0.2">
      <c r="A51" s="19">
        <v>49</v>
      </c>
      <c r="B51" s="32">
        <v>26009</v>
      </c>
      <c r="C51" s="32" t="s">
        <v>324</v>
      </c>
      <c r="D51" s="19" t="s">
        <v>154</v>
      </c>
      <c r="E51" s="44" t="s">
        <v>16</v>
      </c>
      <c r="F51" s="19"/>
      <c r="G51" s="21"/>
      <c r="H51" s="47" t="s">
        <v>314</v>
      </c>
      <c r="I51" s="23">
        <v>44124</v>
      </c>
      <c r="J51" s="23">
        <v>45219</v>
      </c>
      <c r="K51" s="24">
        <f t="shared" si="0"/>
        <v>0.36464721798876604</v>
      </c>
      <c r="L51" s="25">
        <f>VLOOKUP(B51,[1]Proyectos!$B$2:$L$96,10,FALSE)</f>
        <v>3053061</v>
      </c>
      <c r="M51" s="26">
        <f>VLOOKUP(B51,[1]Proyectos!$B$2:$L$96,11,FALSE)</f>
        <v>1113290.2</v>
      </c>
      <c r="N51" s="19" t="s">
        <v>255</v>
      </c>
      <c r="O51" s="19"/>
    </row>
    <row r="52" spans="1:16" s="5" customFormat="1" ht="55.5" customHeight="1" x14ac:dyDescent="0.2">
      <c r="A52" s="19">
        <v>50</v>
      </c>
      <c r="B52" s="32">
        <v>26010</v>
      </c>
      <c r="C52" s="32" t="s">
        <v>324</v>
      </c>
      <c r="D52" s="19" t="s">
        <v>155</v>
      </c>
      <c r="E52" s="44" t="s">
        <v>16</v>
      </c>
      <c r="F52" s="19"/>
      <c r="G52" s="21"/>
      <c r="H52" s="47" t="s">
        <v>314</v>
      </c>
      <c r="I52" s="23">
        <v>44119</v>
      </c>
      <c r="J52" s="23">
        <v>44242</v>
      </c>
      <c r="K52" s="24">
        <v>1</v>
      </c>
      <c r="L52" s="25">
        <f>VLOOKUP(B52,[1]Proyectos!$B$2:$L$96,10,FALSE)</f>
        <v>100000</v>
      </c>
      <c r="M52" s="26">
        <f>VLOOKUP(B52,[1]Proyectos!$B$2:$L$96,11,FALSE)</f>
        <v>70415.81</v>
      </c>
      <c r="N52" s="19" t="s">
        <v>253</v>
      </c>
      <c r="P52" s="19" t="s">
        <v>308</v>
      </c>
    </row>
    <row r="53" spans="1:16" s="5" customFormat="1" ht="48" x14ac:dyDescent="0.2">
      <c r="A53" s="19">
        <v>51</v>
      </c>
      <c r="B53" s="32">
        <v>26011</v>
      </c>
      <c r="C53" s="32" t="s">
        <v>324</v>
      </c>
      <c r="D53" s="19" t="s">
        <v>156</v>
      </c>
      <c r="E53" s="44" t="s">
        <v>16</v>
      </c>
      <c r="F53" s="19"/>
      <c r="G53" s="21"/>
      <c r="H53" s="47" t="s">
        <v>314</v>
      </c>
      <c r="I53" s="23">
        <v>44158</v>
      </c>
      <c r="J53" s="23">
        <v>45252</v>
      </c>
      <c r="K53" s="24">
        <f t="shared" si="0"/>
        <v>0.17613927454986814</v>
      </c>
      <c r="L53" s="25">
        <f>VLOOKUP(B53,[1]Proyectos!$B$2:$L$96,10,FALSE)</f>
        <v>572610</v>
      </c>
      <c r="M53" s="26">
        <f>VLOOKUP(B53,[1]Proyectos!$B$2:$L$96,11,FALSE)</f>
        <v>100859.11</v>
      </c>
      <c r="N53" s="19" t="s">
        <v>256</v>
      </c>
      <c r="O53" s="19"/>
    </row>
    <row r="54" spans="1:16" s="5" customFormat="1" ht="55.5" customHeight="1" x14ac:dyDescent="0.2">
      <c r="A54" s="19">
        <v>52</v>
      </c>
      <c r="B54" s="32">
        <v>26012</v>
      </c>
      <c r="C54" s="32" t="s">
        <v>324</v>
      </c>
      <c r="D54" s="19" t="s">
        <v>157</v>
      </c>
      <c r="E54" s="19" t="s">
        <v>20</v>
      </c>
      <c r="F54" s="19"/>
      <c r="G54" s="21"/>
      <c r="H54" s="47" t="s">
        <v>314</v>
      </c>
      <c r="I54" s="23">
        <v>44375</v>
      </c>
      <c r="J54" s="23">
        <v>44530</v>
      </c>
      <c r="K54" s="24">
        <v>1</v>
      </c>
      <c r="L54" s="25">
        <f>VLOOKUP(B54,[1]Proyectos!$B$2:$L$96,10,FALSE)</f>
        <v>1750000</v>
      </c>
      <c r="M54" s="26">
        <f>VLOOKUP(B54,[1]Proyectos!$B$2:$L$96,11,FALSE)</f>
        <v>1713328.29</v>
      </c>
      <c r="N54" s="19" t="s">
        <v>253</v>
      </c>
      <c r="P54" s="19" t="s">
        <v>299</v>
      </c>
    </row>
    <row r="55" spans="1:16" s="5" customFormat="1" ht="55.5" customHeight="1" x14ac:dyDescent="0.2">
      <c r="A55" s="19">
        <v>53</v>
      </c>
      <c r="B55" s="32">
        <v>26013</v>
      </c>
      <c r="C55" s="32" t="s">
        <v>324</v>
      </c>
      <c r="D55" s="19" t="s">
        <v>158</v>
      </c>
      <c r="E55" s="19" t="s">
        <v>20</v>
      </c>
      <c r="F55" s="19"/>
      <c r="G55" s="21"/>
      <c r="H55" s="47" t="s">
        <v>314</v>
      </c>
      <c r="I55" s="23">
        <v>44400</v>
      </c>
      <c r="J55" s="23">
        <v>44530</v>
      </c>
      <c r="K55" s="24">
        <f t="shared" si="0"/>
        <v>0.98351577714285721</v>
      </c>
      <c r="L55" s="25">
        <f>VLOOKUP(B55,[1]Proyectos!$B$2:$L$96,10,FALSE)</f>
        <v>1750000</v>
      </c>
      <c r="M55" s="26">
        <f>VLOOKUP(B55,[1]Proyectos!$B$2:$L$96,11,FALSE)</f>
        <v>1721152.61</v>
      </c>
      <c r="N55" s="19" t="s">
        <v>257</v>
      </c>
      <c r="O55" s="19"/>
    </row>
    <row r="56" spans="1:16" s="5" customFormat="1" ht="55.5" customHeight="1" x14ac:dyDescent="0.2">
      <c r="A56" s="19">
        <v>54</v>
      </c>
      <c r="B56" s="32">
        <v>26014</v>
      </c>
      <c r="C56" s="32" t="s">
        <v>324</v>
      </c>
      <c r="D56" s="19" t="s">
        <v>159</v>
      </c>
      <c r="E56" s="19" t="s">
        <v>20</v>
      </c>
      <c r="F56" s="19"/>
      <c r="G56" s="21"/>
      <c r="H56" s="47" t="s">
        <v>314</v>
      </c>
      <c r="I56" s="23">
        <v>44403</v>
      </c>
      <c r="J56" s="23">
        <v>44530</v>
      </c>
      <c r="K56" s="24">
        <f t="shared" si="0"/>
        <v>0.94684716000000002</v>
      </c>
      <c r="L56" s="25">
        <f>VLOOKUP(B56,[1]Proyectos!$B$2:$L$96,10,FALSE)</f>
        <v>1750000</v>
      </c>
      <c r="M56" s="26">
        <f>VLOOKUP(B56,[1]Proyectos!$B$2:$L$96,11,FALSE)</f>
        <v>1656982.53</v>
      </c>
      <c r="N56" s="19" t="s">
        <v>258</v>
      </c>
      <c r="O56" s="19"/>
    </row>
    <row r="57" spans="1:16" s="5" customFormat="1" ht="55.5" customHeight="1" x14ac:dyDescent="0.2">
      <c r="A57" s="19">
        <v>55</v>
      </c>
      <c r="B57" s="32">
        <v>27001</v>
      </c>
      <c r="C57" s="32" t="s">
        <v>324</v>
      </c>
      <c r="D57" s="19" t="s">
        <v>160</v>
      </c>
      <c r="E57" s="19"/>
      <c r="F57" s="19" t="s">
        <v>161</v>
      </c>
      <c r="G57" s="20"/>
      <c r="H57" s="47" t="s">
        <v>314</v>
      </c>
      <c r="I57" s="23">
        <v>43994</v>
      </c>
      <c r="J57" s="23">
        <v>44941</v>
      </c>
      <c r="K57" s="24">
        <f t="shared" si="0"/>
        <v>0.35414423180056082</v>
      </c>
      <c r="L57" s="25">
        <f>VLOOKUP(B57,[1]Proyectos!$B$2:$L$96,10,FALSE)</f>
        <v>652630</v>
      </c>
      <c r="M57" s="26">
        <f>VLOOKUP(B57,[1]Proyectos!$B$2:$L$96,11,FALSE)</f>
        <v>231125.15</v>
      </c>
      <c r="N57" s="19" t="s">
        <v>256</v>
      </c>
      <c r="O57" s="19"/>
    </row>
    <row r="58" spans="1:16" s="5" customFormat="1" ht="55.5" customHeight="1" x14ac:dyDescent="0.2">
      <c r="A58" s="19">
        <v>56</v>
      </c>
      <c r="B58" s="32">
        <v>28001</v>
      </c>
      <c r="C58" s="32" t="s">
        <v>324</v>
      </c>
      <c r="D58" s="19" t="s">
        <v>162</v>
      </c>
      <c r="E58" s="19"/>
      <c r="F58" s="19" t="s">
        <v>163</v>
      </c>
      <c r="G58" s="21"/>
      <c r="H58" s="47" t="s">
        <v>314</v>
      </c>
      <c r="I58" s="23">
        <v>44112</v>
      </c>
      <c r="J58" s="23">
        <v>44196</v>
      </c>
      <c r="K58" s="24">
        <f t="shared" si="0"/>
        <v>1</v>
      </c>
      <c r="L58" s="25">
        <f>VLOOKUP(B58,[1]Proyectos!$B$2:$L$96,10,FALSE)</f>
        <v>1731479.48</v>
      </c>
      <c r="M58" s="26">
        <f>VLOOKUP(B58,[1]Proyectos!$B$2:$L$96,11,FALSE)</f>
        <v>1731479.48</v>
      </c>
      <c r="N58" s="19" t="s">
        <v>245</v>
      </c>
      <c r="P58" s="19" t="s">
        <v>291</v>
      </c>
    </row>
    <row r="59" spans="1:16" s="5" customFormat="1" ht="55.5" customHeight="1" x14ac:dyDescent="0.2">
      <c r="A59" s="19">
        <v>57</v>
      </c>
      <c r="B59" s="32">
        <v>28002</v>
      </c>
      <c r="C59" s="32" t="s">
        <v>324</v>
      </c>
      <c r="D59" s="19" t="s">
        <v>164</v>
      </c>
      <c r="E59" s="19"/>
      <c r="F59" s="19" t="s">
        <v>165</v>
      </c>
      <c r="G59" s="21"/>
      <c r="H59" s="47" t="s">
        <v>314</v>
      </c>
      <c r="I59" s="23">
        <v>44463</v>
      </c>
      <c r="J59" s="23">
        <v>44561</v>
      </c>
      <c r="K59" s="24">
        <f t="shared" si="0"/>
        <v>0</v>
      </c>
      <c r="L59" s="25">
        <f>VLOOKUP(B59,[1]Proyectos!$B$2:$L$96,10,FALSE)</f>
        <v>2500000</v>
      </c>
      <c r="M59" s="26">
        <f>VLOOKUP(B59,[1]Proyectos!$B$2:$L$96,11,FALSE)</f>
        <v>0</v>
      </c>
      <c r="N59" s="19" t="s">
        <v>245</v>
      </c>
      <c r="O59" s="19"/>
    </row>
    <row r="60" spans="1:16" s="5" customFormat="1" ht="55.5" customHeight="1" x14ac:dyDescent="0.2">
      <c r="A60" s="19">
        <v>58</v>
      </c>
      <c r="B60" s="32">
        <v>33068</v>
      </c>
      <c r="C60" s="32" t="s">
        <v>324</v>
      </c>
      <c r="D60" s="19" t="s">
        <v>166</v>
      </c>
      <c r="E60" s="19"/>
      <c r="F60" s="19" t="s">
        <v>167</v>
      </c>
      <c r="G60" s="21"/>
      <c r="H60" s="47" t="s">
        <v>314</v>
      </c>
      <c r="I60" s="23">
        <v>43252</v>
      </c>
      <c r="J60" s="23">
        <v>44713</v>
      </c>
      <c r="K60" s="24">
        <f t="shared" si="0"/>
        <v>0.87342210226897199</v>
      </c>
      <c r="L60" s="25">
        <f>VLOOKUP(B60,[1]Proyectos!$B$2:$L$96,10,FALSE)</f>
        <v>1029764.14</v>
      </c>
      <c r="M60" s="26">
        <f>VLOOKUP(B60,[1]Proyectos!$B$2:$L$96,11,FALSE)</f>
        <v>899418.76</v>
      </c>
      <c r="N60" s="19" t="s">
        <v>259</v>
      </c>
      <c r="O60" s="19"/>
    </row>
    <row r="61" spans="1:16" s="5" customFormat="1" ht="55.5" customHeight="1" x14ac:dyDescent="0.2">
      <c r="A61" s="19">
        <v>59</v>
      </c>
      <c r="B61" s="32">
        <v>36010</v>
      </c>
      <c r="C61" s="32" t="s">
        <v>324</v>
      </c>
      <c r="D61" s="19" t="s">
        <v>168</v>
      </c>
      <c r="E61" s="19"/>
      <c r="F61" s="19" t="s">
        <v>169</v>
      </c>
      <c r="G61" s="21"/>
      <c r="H61" s="47" t="s">
        <v>314</v>
      </c>
      <c r="I61" s="23">
        <v>43252</v>
      </c>
      <c r="J61" s="23">
        <v>44255</v>
      </c>
      <c r="K61" s="24">
        <f t="shared" si="0"/>
        <v>0.8198420096585215</v>
      </c>
      <c r="L61" s="25">
        <f>VLOOKUP(B61,[1]Proyectos!$B$2:$L$96,10,FALSE)</f>
        <v>1287319.2</v>
      </c>
      <c r="M61" s="26">
        <f>VLOOKUP(B61,[1]Proyectos!$B$2:$L$96,11,FALSE)</f>
        <v>1055398.3600000001</v>
      </c>
      <c r="N61" s="19" t="s">
        <v>260</v>
      </c>
      <c r="O61" s="19"/>
    </row>
    <row r="62" spans="1:16" s="5" customFormat="1" ht="55.5" customHeight="1" x14ac:dyDescent="0.2">
      <c r="A62" s="19">
        <v>60</v>
      </c>
      <c r="B62" s="32">
        <v>36011</v>
      </c>
      <c r="C62" s="32" t="s">
        <v>324</v>
      </c>
      <c r="D62" s="19" t="s">
        <v>170</v>
      </c>
      <c r="E62" s="44" t="s">
        <v>16</v>
      </c>
      <c r="F62" s="19"/>
      <c r="G62" s="21"/>
      <c r="H62" s="47" t="s">
        <v>314</v>
      </c>
      <c r="I62" s="23">
        <v>43259</v>
      </c>
      <c r="J62" s="23">
        <v>43990</v>
      </c>
      <c r="K62" s="24">
        <v>1</v>
      </c>
      <c r="L62" s="25">
        <f>VLOOKUP(B62,[1]Proyectos!$B$2:$L$96,10,FALSE)</f>
        <v>1385160</v>
      </c>
      <c r="M62" s="26">
        <f>VLOOKUP(B62,[1]Proyectos!$B$2:$L$96,11,FALSE)</f>
        <v>1359884.87</v>
      </c>
      <c r="N62" s="19" t="s">
        <v>261</v>
      </c>
      <c r="P62" s="19" t="s">
        <v>318</v>
      </c>
    </row>
    <row r="63" spans="1:16" s="5" customFormat="1" ht="55.5" customHeight="1" x14ac:dyDescent="0.2">
      <c r="A63" s="19">
        <v>61</v>
      </c>
      <c r="B63" s="32">
        <v>36013</v>
      </c>
      <c r="C63" s="32" t="s">
        <v>324</v>
      </c>
      <c r="D63" s="19" t="s">
        <v>171</v>
      </c>
      <c r="E63" s="1" t="s">
        <v>17</v>
      </c>
      <c r="F63" s="19"/>
      <c r="G63" s="21"/>
      <c r="H63" s="47" t="s">
        <v>314</v>
      </c>
      <c r="I63" s="23">
        <v>43846</v>
      </c>
      <c r="J63" s="23">
        <v>44881</v>
      </c>
      <c r="K63" s="24">
        <f t="shared" si="0"/>
        <v>0.281306</v>
      </c>
      <c r="L63" s="25">
        <f>VLOOKUP(B63,[1]Proyectos!$B$2:$L$96,10,FALSE)</f>
        <v>225000</v>
      </c>
      <c r="M63" s="26">
        <f>VLOOKUP(B63,[1]Proyectos!$B$2:$L$96,11,FALSE)</f>
        <v>63293.85</v>
      </c>
      <c r="N63" s="19" t="s">
        <v>262</v>
      </c>
      <c r="O63" s="19"/>
    </row>
    <row r="64" spans="1:16" s="5" customFormat="1" ht="55.5" customHeight="1" x14ac:dyDescent="0.2">
      <c r="A64" s="19">
        <v>62</v>
      </c>
      <c r="B64" s="32">
        <v>36014</v>
      </c>
      <c r="C64" s="32" t="s">
        <v>324</v>
      </c>
      <c r="D64" s="19" t="s">
        <v>172</v>
      </c>
      <c r="E64" s="44" t="s">
        <v>16</v>
      </c>
      <c r="F64" s="19"/>
      <c r="G64" s="21"/>
      <c r="H64" s="47" t="s">
        <v>314</v>
      </c>
      <c r="I64" s="23">
        <v>43921</v>
      </c>
      <c r="J64" s="23">
        <v>44092</v>
      </c>
      <c r="K64" s="24">
        <v>1</v>
      </c>
      <c r="L64" s="25">
        <f>VLOOKUP(B64,[1]Proyectos!$B$2:$L$96,10,FALSE)</f>
        <v>446600</v>
      </c>
      <c r="M64" s="26">
        <f>VLOOKUP(B64,[1]Proyectos!$B$2:$L$96,11,FALSE)</f>
        <v>366226.84</v>
      </c>
      <c r="N64" s="19" t="s">
        <v>263</v>
      </c>
      <c r="P64" s="19" t="s">
        <v>309</v>
      </c>
    </row>
    <row r="65" spans="1:16" s="5" customFormat="1" ht="55.5" customHeight="1" x14ac:dyDescent="0.2">
      <c r="A65" s="19">
        <v>63</v>
      </c>
      <c r="B65" s="32">
        <v>36015</v>
      </c>
      <c r="C65" s="32" t="s">
        <v>324</v>
      </c>
      <c r="D65" s="19" t="s">
        <v>173</v>
      </c>
      <c r="E65" s="44" t="s">
        <v>122</v>
      </c>
      <c r="F65" s="19"/>
      <c r="G65" s="21"/>
      <c r="H65" s="47" t="s">
        <v>314</v>
      </c>
      <c r="I65" s="23">
        <v>44102</v>
      </c>
      <c r="J65" s="23">
        <v>44134</v>
      </c>
      <c r="K65" s="24">
        <v>1</v>
      </c>
      <c r="L65" s="25">
        <f>VLOOKUP(B65,[1]Proyectos!$B$2:$L$96,10,FALSE)</f>
        <v>600000</v>
      </c>
      <c r="M65" s="26">
        <f>VLOOKUP(B65,[1]Proyectos!$B$2:$L$96,11,FALSE)</f>
        <v>442472</v>
      </c>
      <c r="N65" s="19" t="s">
        <v>264</v>
      </c>
      <c r="P65" s="19" t="s">
        <v>310</v>
      </c>
    </row>
    <row r="66" spans="1:16" s="5" customFormat="1" ht="55.5" customHeight="1" x14ac:dyDescent="0.2">
      <c r="A66" s="19">
        <v>64</v>
      </c>
      <c r="B66" s="32">
        <v>36016</v>
      </c>
      <c r="C66" s="32" t="s">
        <v>324</v>
      </c>
      <c r="D66" s="19" t="s">
        <v>174</v>
      </c>
      <c r="E66" s="44" t="s">
        <v>16</v>
      </c>
      <c r="F66" s="19"/>
      <c r="G66" s="21"/>
      <c r="H66" s="47" t="s">
        <v>314</v>
      </c>
      <c r="I66" s="23">
        <v>44138</v>
      </c>
      <c r="J66" s="23">
        <v>45233</v>
      </c>
      <c r="K66" s="24">
        <f t="shared" si="0"/>
        <v>0.33656370158730153</v>
      </c>
      <c r="L66" s="25">
        <f>VLOOKUP(B66,[1]Proyectos!$B$2:$L$96,10,FALSE)</f>
        <v>3150000</v>
      </c>
      <c r="M66" s="26">
        <f>VLOOKUP(B66,[1]Proyectos!$B$2:$L$96,11,FALSE)</f>
        <v>1060175.6599999999</v>
      </c>
      <c r="N66" s="19" t="s">
        <v>265</v>
      </c>
      <c r="O66" s="19"/>
    </row>
    <row r="67" spans="1:16" s="5" customFormat="1" ht="55.5" customHeight="1" x14ac:dyDescent="0.2">
      <c r="A67" s="19">
        <v>65</v>
      </c>
      <c r="B67" s="32">
        <v>36018</v>
      </c>
      <c r="C67" s="32" t="s">
        <v>324</v>
      </c>
      <c r="D67" s="19" t="s">
        <v>175</v>
      </c>
      <c r="E67" s="44" t="s">
        <v>16</v>
      </c>
      <c r="F67" s="19"/>
      <c r="G67" s="21"/>
      <c r="H67" s="47" t="s">
        <v>314</v>
      </c>
      <c r="I67" s="23">
        <v>44154</v>
      </c>
      <c r="J67" s="23">
        <v>44246</v>
      </c>
      <c r="K67" s="24">
        <f t="shared" si="0"/>
        <v>1</v>
      </c>
      <c r="L67" s="25">
        <f>VLOOKUP(B67,[1]Proyectos!$B$2:$L$96,10,FALSE)</f>
        <v>73544.36</v>
      </c>
      <c r="M67" s="26">
        <f>VLOOKUP(B67,[1]Proyectos!$B$2:$L$96,11,FALSE)</f>
        <v>73544.36</v>
      </c>
      <c r="N67" s="19" t="s">
        <v>266</v>
      </c>
      <c r="P67" s="19" t="s">
        <v>300</v>
      </c>
    </row>
    <row r="68" spans="1:16" s="5" customFormat="1" ht="55.5" customHeight="1" x14ac:dyDescent="0.2">
      <c r="A68" s="19">
        <v>66</v>
      </c>
      <c r="B68" s="32">
        <v>36020</v>
      </c>
      <c r="C68" s="32" t="s">
        <v>324</v>
      </c>
      <c r="D68" s="19" t="s">
        <v>176</v>
      </c>
      <c r="E68" s="19" t="s">
        <v>16</v>
      </c>
      <c r="F68" s="19"/>
      <c r="G68" s="21"/>
      <c r="H68" s="47" t="s">
        <v>314</v>
      </c>
      <c r="I68" s="23">
        <v>44336</v>
      </c>
      <c r="J68" s="23">
        <v>45065</v>
      </c>
      <c r="K68" s="24">
        <f t="shared" ref="K68:K93" si="1">+M68/L68</f>
        <v>0.15483267540332982</v>
      </c>
      <c r="L68" s="25">
        <f>VLOOKUP(B68,[1]Proyectos!$B$2:$L$96,10,FALSE)</f>
        <v>659138</v>
      </c>
      <c r="M68" s="26">
        <f>VLOOKUP(B68,[1]Proyectos!$B$2:$L$96,11,FALSE)</f>
        <v>102056.1</v>
      </c>
      <c r="N68" s="19" t="s">
        <v>267</v>
      </c>
      <c r="O68" s="19"/>
    </row>
    <row r="69" spans="1:16" s="5" customFormat="1" ht="48" x14ac:dyDescent="0.2">
      <c r="A69" s="19">
        <v>67</v>
      </c>
      <c r="B69" s="32">
        <v>36021</v>
      </c>
      <c r="C69" s="32" t="s">
        <v>324</v>
      </c>
      <c r="D69" s="19" t="s">
        <v>177</v>
      </c>
      <c r="E69" s="44" t="s">
        <v>219</v>
      </c>
      <c r="F69" s="19"/>
      <c r="G69" s="21"/>
      <c r="H69" s="47" t="s">
        <v>314</v>
      </c>
      <c r="I69" s="23">
        <v>44202</v>
      </c>
      <c r="J69" s="23">
        <v>44932</v>
      </c>
      <c r="K69" s="24">
        <v>0.95</v>
      </c>
      <c r="L69" s="25">
        <f>VLOOKUP(B69,[1]Proyectos!$B$2:$L$96,10,FALSE)</f>
        <v>21000</v>
      </c>
      <c r="M69" s="26">
        <f>VLOOKUP(B69,[1]Proyectos!$B$2:$L$96,11,FALSE)</f>
        <v>20978.32</v>
      </c>
      <c r="N69" s="19" t="s">
        <v>267</v>
      </c>
      <c r="O69" s="19"/>
    </row>
    <row r="70" spans="1:16" s="5" customFormat="1" ht="55.5" customHeight="1" x14ac:dyDescent="0.2">
      <c r="A70" s="19">
        <v>68</v>
      </c>
      <c r="B70" s="32">
        <v>36022</v>
      </c>
      <c r="C70" s="32" t="s">
        <v>324</v>
      </c>
      <c r="D70" s="19" t="s">
        <v>178</v>
      </c>
      <c r="E70" s="44" t="s">
        <v>16</v>
      </c>
      <c r="F70" s="19"/>
      <c r="G70" s="21"/>
      <c r="H70" s="47" t="s">
        <v>314</v>
      </c>
      <c r="I70" s="23">
        <v>44348</v>
      </c>
      <c r="J70" s="23">
        <v>44439</v>
      </c>
      <c r="K70" s="24">
        <v>1</v>
      </c>
      <c r="L70" s="25">
        <f>VLOOKUP(B70,[1]Proyectos!$B$2:$L$96,10,FALSE)</f>
        <v>97000</v>
      </c>
      <c r="M70" s="26">
        <f>VLOOKUP(B70,[1]Proyectos!$B$2:$L$96,11,FALSE)</f>
        <v>77064.240000000005</v>
      </c>
      <c r="N70" s="19" t="s">
        <v>268</v>
      </c>
      <c r="P70" s="19" t="s">
        <v>301</v>
      </c>
    </row>
    <row r="71" spans="1:16" s="5" customFormat="1" ht="55.5" customHeight="1" x14ac:dyDescent="0.2">
      <c r="A71" s="19">
        <v>69</v>
      </c>
      <c r="B71" s="32">
        <v>37001</v>
      </c>
      <c r="C71" s="32" t="s">
        <v>324</v>
      </c>
      <c r="D71" s="19" t="s">
        <v>179</v>
      </c>
      <c r="E71" s="19"/>
      <c r="F71" s="19" t="s">
        <v>180</v>
      </c>
      <c r="G71" s="21"/>
      <c r="H71" s="47" t="s">
        <v>314</v>
      </c>
      <c r="I71" s="23">
        <v>43819</v>
      </c>
      <c r="J71" s="23">
        <v>44550</v>
      </c>
      <c r="K71" s="24">
        <f t="shared" si="1"/>
        <v>0.61390072301135323</v>
      </c>
      <c r="L71" s="25">
        <f>VLOOKUP(B71,[1]Proyectos!$B$2:$L$96,10,FALSE)</f>
        <v>5471560</v>
      </c>
      <c r="M71" s="26">
        <f>VLOOKUP(B71,[1]Proyectos!$B$2:$L$96,11,FALSE)</f>
        <v>3358994.64</v>
      </c>
      <c r="N71" s="19" t="s">
        <v>269</v>
      </c>
      <c r="O71" s="19"/>
    </row>
    <row r="72" spans="1:16" s="5" customFormat="1" ht="55.5" customHeight="1" x14ac:dyDescent="0.2">
      <c r="A72" s="19">
        <v>70</v>
      </c>
      <c r="B72" s="32">
        <v>43139</v>
      </c>
      <c r="C72" s="32" t="s">
        <v>324</v>
      </c>
      <c r="D72" s="19" t="s">
        <v>181</v>
      </c>
      <c r="E72" s="19"/>
      <c r="F72" s="19" t="s">
        <v>182</v>
      </c>
      <c r="G72" s="44" t="s">
        <v>182</v>
      </c>
      <c r="H72" s="47" t="s">
        <v>314</v>
      </c>
      <c r="I72" s="23">
        <v>43657</v>
      </c>
      <c r="J72" s="23">
        <v>44533</v>
      </c>
      <c r="K72" s="24">
        <f t="shared" si="1"/>
        <v>0.51869610064590199</v>
      </c>
      <c r="L72" s="25">
        <f>VLOOKUP(B72,[1]Proyectos!$B$2:$L$96,10,FALSE)</f>
        <v>3779985</v>
      </c>
      <c r="M72" s="26">
        <f>VLOOKUP(B72,[1]Proyectos!$B$2:$L$96,11,FALSE)</f>
        <v>1960663.48</v>
      </c>
      <c r="N72" s="19" t="s">
        <v>270</v>
      </c>
      <c r="O72" s="19"/>
    </row>
    <row r="73" spans="1:16" s="5" customFormat="1" ht="55.5" customHeight="1" x14ac:dyDescent="0.2">
      <c r="A73" s="19">
        <v>71</v>
      </c>
      <c r="B73" s="32">
        <v>43140</v>
      </c>
      <c r="C73" s="32" t="s">
        <v>324</v>
      </c>
      <c r="D73" s="19" t="s">
        <v>183</v>
      </c>
      <c r="E73" s="19"/>
      <c r="F73" s="19" t="s">
        <v>184</v>
      </c>
      <c r="G73" s="21"/>
      <c r="H73" s="47" t="s">
        <v>314</v>
      </c>
      <c r="I73" s="23">
        <v>43719</v>
      </c>
      <c r="J73" s="23">
        <v>43876</v>
      </c>
      <c r="K73" s="24">
        <f t="shared" si="1"/>
        <v>0.89541199676498917</v>
      </c>
      <c r="L73" s="25">
        <f>VLOOKUP(B73,[1]Proyectos!$B$2:$L$96,10,FALSE)</f>
        <v>861697.3</v>
      </c>
      <c r="M73" s="26">
        <f>VLOOKUP(B73,[1]Proyectos!$B$2:$L$96,11,FALSE)</f>
        <v>771574.1</v>
      </c>
      <c r="N73" s="19" t="s">
        <v>271</v>
      </c>
      <c r="O73" s="19"/>
    </row>
    <row r="74" spans="1:16" s="5" customFormat="1" ht="55.5" customHeight="1" x14ac:dyDescent="0.2">
      <c r="A74" s="19">
        <v>72</v>
      </c>
      <c r="B74" s="33">
        <v>43141</v>
      </c>
      <c r="C74" s="32" t="s">
        <v>324</v>
      </c>
      <c r="D74" s="19" t="s">
        <v>185</v>
      </c>
      <c r="E74" s="19"/>
      <c r="F74" s="19" t="s">
        <v>186</v>
      </c>
      <c r="G74" s="21"/>
      <c r="H74" s="47" t="s">
        <v>314</v>
      </c>
      <c r="I74" s="23">
        <v>43838</v>
      </c>
      <c r="J74" s="23">
        <v>44165</v>
      </c>
      <c r="K74" s="24">
        <f t="shared" si="1"/>
        <v>1</v>
      </c>
      <c r="L74" s="25">
        <f>VLOOKUP(B74,[1]Proyectos!$B$2:$L$96,10,FALSE)</f>
        <v>2028372</v>
      </c>
      <c r="M74" s="26">
        <f>VLOOKUP(B74,[1]Proyectos!$B$2:$L$96,11,FALSE)</f>
        <v>2028372</v>
      </c>
      <c r="N74" s="19" t="s">
        <v>272</v>
      </c>
      <c r="P74" s="19" t="s">
        <v>302</v>
      </c>
    </row>
    <row r="75" spans="1:16" s="5" customFormat="1" ht="55.5" customHeight="1" x14ac:dyDescent="0.2">
      <c r="A75" s="19">
        <v>73</v>
      </c>
      <c r="B75" s="32">
        <v>43142</v>
      </c>
      <c r="C75" s="32" t="s">
        <v>324</v>
      </c>
      <c r="D75" s="19" t="s">
        <v>187</v>
      </c>
      <c r="E75" s="19"/>
      <c r="F75" s="19" t="s">
        <v>188</v>
      </c>
      <c r="G75" s="21"/>
      <c r="H75" s="47" t="s">
        <v>314</v>
      </c>
      <c r="I75" s="23">
        <v>43838</v>
      </c>
      <c r="J75" s="23">
        <v>44043</v>
      </c>
      <c r="K75" s="24">
        <f t="shared" si="1"/>
        <v>0.99999997883216274</v>
      </c>
      <c r="L75" s="25">
        <f>VLOOKUP(B75,[1]Proyectos!$B$2:$L$96,10,FALSE)</f>
        <v>472414.82</v>
      </c>
      <c r="M75" s="26">
        <f>VLOOKUP(B75,[1]Proyectos!$B$2:$L$96,11,FALSE)</f>
        <v>472414.81</v>
      </c>
      <c r="N75" s="19" t="s">
        <v>273</v>
      </c>
      <c r="P75" s="19" t="s">
        <v>311</v>
      </c>
    </row>
    <row r="76" spans="1:16" s="5" customFormat="1" ht="55.5" customHeight="1" x14ac:dyDescent="0.2">
      <c r="A76" s="19">
        <v>74</v>
      </c>
      <c r="B76" s="32">
        <v>43143</v>
      </c>
      <c r="C76" s="32" t="s">
        <v>324</v>
      </c>
      <c r="D76" s="19" t="s">
        <v>189</v>
      </c>
      <c r="E76" s="19"/>
      <c r="F76" s="19" t="s">
        <v>190</v>
      </c>
      <c r="G76" s="21"/>
      <c r="H76" s="47" t="s">
        <v>314</v>
      </c>
      <c r="I76" s="23">
        <v>44141</v>
      </c>
      <c r="J76" s="23">
        <v>44255</v>
      </c>
      <c r="K76" s="24">
        <f t="shared" si="1"/>
        <v>0.9950935400228621</v>
      </c>
      <c r="L76" s="25">
        <f>VLOOKUP(B76,[1]Proyectos!$B$2:$L$96,10,FALSE)</f>
        <v>71734</v>
      </c>
      <c r="M76" s="26">
        <f>VLOOKUP(B76,[1]Proyectos!$B$2:$L$96,11,FALSE)</f>
        <v>71382.039999999994</v>
      </c>
      <c r="N76" s="19" t="s">
        <v>274</v>
      </c>
      <c r="P76" s="19" t="s">
        <v>292</v>
      </c>
    </row>
    <row r="77" spans="1:16" s="11" customFormat="1" ht="55.5" customHeight="1" x14ac:dyDescent="0.2">
      <c r="A77" s="19">
        <v>75</v>
      </c>
      <c r="B77" s="22">
        <v>43144</v>
      </c>
      <c r="C77" s="32" t="s">
        <v>324</v>
      </c>
      <c r="D77" s="38" t="s">
        <v>191</v>
      </c>
      <c r="E77" s="39"/>
      <c r="F77" s="39" t="s">
        <v>192</v>
      </c>
      <c r="G77" s="40"/>
      <c r="H77" s="47" t="s">
        <v>314</v>
      </c>
      <c r="I77" s="41">
        <v>44197</v>
      </c>
      <c r="J77" s="23">
        <v>44561</v>
      </c>
      <c r="K77" s="24">
        <f t="shared" si="1"/>
        <v>0.73748591176241618</v>
      </c>
      <c r="L77" s="25">
        <f>VLOOKUP(B77,[1]Proyectos!$B$2:$L$96,10,FALSE)</f>
        <v>615815.14</v>
      </c>
      <c r="M77" s="26">
        <f>VLOOKUP(B77,[1]Proyectos!$B$2:$L$96,11,FALSE)</f>
        <v>454154.99</v>
      </c>
      <c r="N77" s="42" t="s">
        <v>273</v>
      </c>
      <c r="O77" s="19"/>
    </row>
    <row r="78" spans="1:16" ht="39" customHeight="1" x14ac:dyDescent="0.2">
      <c r="A78" s="19">
        <v>76</v>
      </c>
      <c r="B78" s="43">
        <v>43145</v>
      </c>
      <c r="C78" s="32" t="s">
        <v>324</v>
      </c>
      <c r="D78" s="20" t="s">
        <v>193</v>
      </c>
      <c r="E78" s="43"/>
      <c r="F78" s="43" t="s">
        <v>101</v>
      </c>
      <c r="G78" s="43"/>
      <c r="H78" s="47" t="s">
        <v>314</v>
      </c>
      <c r="I78" s="23">
        <v>44202</v>
      </c>
      <c r="J78" s="23">
        <v>44561</v>
      </c>
      <c r="K78" s="24">
        <v>0.95</v>
      </c>
      <c r="L78" s="25">
        <f>VLOOKUP(B78,[1]Proyectos!$B$2:$L$96,10,FALSE)</f>
        <v>150848.46</v>
      </c>
      <c r="M78" s="26">
        <f>VLOOKUP(B78,[1]Proyectos!$B$2:$L$96,11,FALSE)</f>
        <v>150848.43</v>
      </c>
      <c r="N78" s="43" t="s">
        <v>275</v>
      </c>
      <c r="O78" s="19"/>
    </row>
    <row r="79" spans="1:16" s="11" customFormat="1" ht="55.5" customHeight="1" x14ac:dyDescent="0.2">
      <c r="A79" s="19">
        <v>77</v>
      </c>
      <c r="B79" s="22">
        <v>43146</v>
      </c>
      <c r="C79" s="32" t="s">
        <v>324</v>
      </c>
      <c r="D79" s="38" t="s">
        <v>194</v>
      </c>
      <c r="E79" s="39"/>
      <c r="F79" s="39" t="s">
        <v>195</v>
      </c>
      <c r="G79" s="40"/>
      <c r="H79" s="47" t="s">
        <v>314</v>
      </c>
      <c r="I79" s="23">
        <v>44075</v>
      </c>
      <c r="J79" s="23">
        <v>44286</v>
      </c>
      <c r="K79" s="24">
        <f t="shared" si="1"/>
        <v>1</v>
      </c>
      <c r="L79" s="25">
        <f>VLOOKUP(B79,[1]Proyectos!$B$2:$L$96,10,FALSE)</f>
        <v>836901.47</v>
      </c>
      <c r="M79" s="26">
        <f>VLOOKUP(B79,[1]Proyectos!$B$2:$L$96,11,FALSE)</f>
        <v>836901.47</v>
      </c>
      <c r="N79" s="38" t="s">
        <v>273</v>
      </c>
      <c r="P79" s="19" t="s">
        <v>312</v>
      </c>
    </row>
    <row r="80" spans="1:16" s="11" customFormat="1" ht="55.5" customHeight="1" x14ac:dyDescent="0.2">
      <c r="A80" s="19">
        <v>78</v>
      </c>
      <c r="B80" s="22">
        <v>43147</v>
      </c>
      <c r="C80" s="32" t="s">
        <v>324</v>
      </c>
      <c r="D80" s="38" t="s">
        <v>196</v>
      </c>
      <c r="E80" s="39"/>
      <c r="F80" s="39" t="s">
        <v>101</v>
      </c>
      <c r="G80" s="40"/>
      <c r="H80" s="47" t="s">
        <v>314</v>
      </c>
      <c r="I80" s="23">
        <v>44473</v>
      </c>
      <c r="J80" s="23">
        <v>44865</v>
      </c>
      <c r="K80" s="24">
        <f t="shared" si="1"/>
        <v>0.16929858687792762</v>
      </c>
      <c r="L80" s="25">
        <f>VLOOKUP(B80,[1]Proyectos!$B$2:$L$96,10,FALSE)</f>
        <v>142504.32000000001</v>
      </c>
      <c r="M80" s="26">
        <f>VLOOKUP(B80,[1]Proyectos!$B$2:$L$96,11,FALSE)</f>
        <v>24125.78</v>
      </c>
      <c r="N80" s="38" t="s">
        <v>275</v>
      </c>
      <c r="O80" s="19"/>
    </row>
    <row r="81" spans="1:16" s="11" customFormat="1" ht="55.5" customHeight="1" x14ac:dyDescent="0.2">
      <c r="A81" s="19">
        <v>79</v>
      </c>
      <c r="B81" s="22">
        <v>46012</v>
      </c>
      <c r="C81" s="32" t="s">
        <v>324</v>
      </c>
      <c r="D81" s="38" t="s">
        <v>197</v>
      </c>
      <c r="E81" s="44" t="s">
        <v>16</v>
      </c>
      <c r="F81" s="39"/>
      <c r="G81" s="40"/>
      <c r="H81" s="47" t="s">
        <v>314</v>
      </c>
      <c r="I81" s="23">
        <v>44125</v>
      </c>
      <c r="J81" s="23">
        <v>44255</v>
      </c>
      <c r="K81" s="24">
        <f t="shared" si="1"/>
        <v>1</v>
      </c>
      <c r="L81" s="25">
        <f>VLOOKUP(B81,[1]Proyectos!$B$2:$L$96,10,FALSE)</f>
        <v>97549.38</v>
      </c>
      <c r="M81" s="26">
        <f>VLOOKUP(B81,[1]Proyectos!$B$2:$L$96,11,FALSE)</f>
        <v>97549.38</v>
      </c>
      <c r="N81" s="38" t="s">
        <v>276</v>
      </c>
      <c r="P81" s="19" t="s">
        <v>303</v>
      </c>
    </row>
    <row r="82" spans="1:16" s="11" customFormat="1" ht="55.5" customHeight="1" x14ac:dyDescent="0.2">
      <c r="A82" s="19">
        <v>80</v>
      </c>
      <c r="B82" s="22">
        <v>46013</v>
      </c>
      <c r="C82" s="32" t="s">
        <v>324</v>
      </c>
      <c r="D82" s="38" t="s">
        <v>198</v>
      </c>
      <c r="E82" s="48" t="s">
        <v>129</v>
      </c>
      <c r="F82" s="39"/>
      <c r="G82" s="40"/>
      <c r="H82" s="47" t="s">
        <v>314</v>
      </c>
      <c r="I82" s="23">
        <v>44427</v>
      </c>
      <c r="J82" s="23">
        <v>44530</v>
      </c>
      <c r="K82" s="24">
        <f t="shared" si="1"/>
        <v>0.1088141</v>
      </c>
      <c r="L82" s="25">
        <f>VLOOKUP(B82,[1]Proyectos!$B$2:$L$96,10,FALSE)</f>
        <v>100000</v>
      </c>
      <c r="M82" s="26">
        <f>VLOOKUP(B82,[1]Proyectos!$B$2:$L$96,11,FALSE)</f>
        <v>10881.41</v>
      </c>
      <c r="N82" s="38" t="s">
        <v>277</v>
      </c>
      <c r="O82" s="19"/>
    </row>
    <row r="83" spans="1:16" s="11" customFormat="1" ht="55.5" customHeight="1" x14ac:dyDescent="0.2">
      <c r="A83" s="19">
        <v>81</v>
      </c>
      <c r="B83" s="22">
        <v>47005</v>
      </c>
      <c r="C83" s="32" t="s">
        <v>324</v>
      </c>
      <c r="D83" s="38" t="s">
        <v>199</v>
      </c>
      <c r="E83" s="39"/>
      <c r="F83" s="39" t="s">
        <v>200</v>
      </c>
      <c r="G83" s="40"/>
      <c r="H83" s="47" t="s">
        <v>314</v>
      </c>
      <c r="I83" s="23">
        <v>43307</v>
      </c>
      <c r="J83" s="23">
        <v>43671</v>
      </c>
      <c r="K83" s="24">
        <f t="shared" si="1"/>
        <v>0.73141580698835273</v>
      </c>
      <c r="L83" s="25">
        <f>VLOOKUP(B83,[1]Proyectos!$B$2:$L$96,10,FALSE)</f>
        <v>961600</v>
      </c>
      <c r="M83" s="26">
        <f>VLOOKUP(B83,[1]Proyectos!$B$2:$L$96,11,FALSE)</f>
        <v>703329.44</v>
      </c>
      <c r="N83" s="38" t="s">
        <v>278</v>
      </c>
      <c r="O83" s="19"/>
    </row>
    <row r="84" spans="1:16" s="11" customFormat="1" ht="55.5" customHeight="1" x14ac:dyDescent="0.2">
      <c r="A84" s="19">
        <v>82</v>
      </c>
      <c r="B84" s="22">
        <v>47006</v>
      </c>
      <c r="C84" s="32" t="s">
        <v>324</v>
      </c>
      <c r="D84" s="38" t="s">
        <v>201</v>
      </c>
      <c r="E84" s="39"/>
      <c r="F84" s="39" t="s">
        <v>202</v>
      </c>
      <c r="G84" s="40"/>
      <c r="H84" s="47" t="s">
        <v>314</v>
      </c>
      <c r="I84" s="23">
        <v>43525</v>
      </c>
      <c r="J84" s="23">
        <v>44169</v>
      </c>
      <c r="K84" s="24">
        <f t="shared" si="1"/>
        <v>1</v>
      </c>
      <c r="L84" s="25">
        <f>VLOOKUP(B84,[1]Proyectos!$B$2:$L$96,10,FALSE)</f>
        <v>450200</v>
      </c>
      <c r="M84" s="26">
        <f>VLOOKUP(B84,[1]Proyectos!$B$2:$L$96,11,FALSE)</f>
        <v>450200</v>
      </c>
      <c r="N84" s="38" t="s">
        <v>279</v>
      </c>
      <c r="P84" s="19" t="s">
        <v>304</v>
      </c>
    </row>
    <row r="85" spans="1:16" s="11" customFormat="1" ht="55.5" customHeight="1" x14ac:dyDescent="0.2">
      <c r="A85" s="19">
        <v>83</v>
      </c>
      <c r="B85" s="22">
        <v>47008</v>
      </c>
      <c r="C85" s="32" t="s">
        <v>324</v>
      </c>
      <c r="D85" s="38" t="s">
        <v>203</v>
      </c>
      <c r="E85" s="46" t="s">
        <v>12</v>
      </c>
      <c r="F85" s="39"/>
      <c r="G85" s="40"/>
      <c r="H85" s="47" t="s">
        <v>314</v>
      </c>
      <c r="I85" s="23">
        <v>43658</v>
      </c>
      <c r="J85" s="23">
        <v>44410</v>
      </c>
      <c r="K85" s="24">
        <f t="shared" si="1"/>
        <v>0.50132695054945053</v>
      </c>
      <c r="L85" s="25">
        <f>VLOOKUP(B85,[1]Proyectos!$B$2:$L$96,10,FALSE)</f>
        <v>1820000</v>
      </c>
      <c r="M85" s="26">
        <f>VLOOKUP(B85,[1]Proyectos!$B$2:$L$96,11,FALSE)</f>
        <v>912415.05</v>
      </c>
      <c r="N85" s="38" t="s">
        <v>280</v>
      </c>
      <c r="O85" s="19"/>
    </row>
    <row r="86" spans="1:16" s="11" customFormat="1" ht="55.5" customHeight="1" x14ac:dyDescent="0.2">
      <c r="A86" s="19">
        <v>84</v>
      </c>
      <c r="B86" s="22">
        <v>47009</v>
      </c>
      <c r="C86" s="32" t="s">
        <v>324</v>
      </c>
      <c r="D86" s="38" t="s">
        <v>204</v>
      </c>
      <c r="E86" s="46" t="s">
        <v>12</v>
      </c>
      <c r="F86" s="39"/>
      <c r="G86" s="40"/>
      <c r="H86" s="47" t="s">
        <v>314</v>
      </c>
      <c r="I86" s="23">
        <v>43699</v>
      </c>
      <c r="J86" s="23">
        <v>44834</v>
      </c>
      <c r="K86" s="24">
        <f t="shared" si="1"/>
        <v>0.31241950666666668</v>
      </c>
      <c r="L86" s="25">
        <f>VLOOKUP(B86,[1]Proyectos!$B$2:$L$96,10,FALSE)</f>
        <v>1500000</v>
      </c>
      <c r="M86" s="26">
        <f>VLOOKUP(B86,[1]Proyectos!$B$2:$L$96,11,FALSE)</f>
        <v>468629.26</v>
      </c>
      <c r="N86" s="38" t="s">
        <v>281</v>
      </c>
      <c r="O86" s="19"/>
    </row>
    <row r="87" spans="1:16" s="11" customFormat="1" ht="55.5" customHeight="1" x14ac:dyDescent="0.2">
      <c r="A87" s="19">
        <v>85</v>
      </c>
      <c r="B87" s="22">
        <v>47010</v>
      </c>
      <c r="C87" s="32" t="s">
        <v>324</v>
      </c>
      <c r="D87" s="38" t="s">
        <v>205</v>
      </c>
      <c r="E87" s="44" t="s">
        <v>16</v>
      </c>
      <c r="F87" s="39"/>
      <c r="G87" s="40"/>
      <c r="H87" s="47" t="s">
        <v>314</v>
      </c>
      <c r="I87" s="23">
        <v>44124</v>
      </c>
      <c r="J87" s="23">
        <v>45219</v>
      </c>
      <c r="K87" s="24">
        <f t="shared" si="1"/>
        <v>0.23301927169122558</v>
      </c>
      <c r="L87" s="25">
        <f>VLOOKUP(B87,[1]Proyectos!$B$2:$L$96,10,FALSE)</f>
        <v>2246300</v>
      </c>
      <c r="M87" s="26">
        <f>VLOOKUP(B87,[1]Proyectos!$B$2:$L$96,11,FALSE)</f>
        <v>523431.19</v>
      </c>
      <c r="N87" s="38" t="s">
        <v>282</v>
      </c>
      <c r="O87" s="19"/>
    </row>
    <row r="88" spans="1:16" s="11" customFormat="1" ht="55.5" customHeight="1" x14ac:dyDescent="0.2">
      <c r="A88" s="19">
        <v>86</v>
      </c>
      <c r="B88" s="22">
        <v>47011</v>
      </c>
      <c r="C88" s="32" t="s">
        <v>324</v>
      </c>
      <c r="D88" s="38" t="s">
        <v>206</v>
      </c>
      <c r="E88" s="44" t="s">
        <v>16</v>
      </c>
      <c r="F88" s="39"/>
      <c r="G88" s="40"/>
      <c r="H88" s="47" t="s">
        <v>314</v>
      </c>
      <c r="I88" s="23">
        <v>44124</v>
      </c>
      <c r="J88" s="23">
        <v>45219</v>
      </c>
      <c r="K88" s="24">
        <f t="shared" si="1"/>
        <v>0.31999056683629623</v>
      </c>
      <c r="L88" s="25">
        <f>VLOOKUP(B88,[1]Proyectos!$B$2:$L$96,10,FALSE)</f>
        <v>1394018</v>
      </c>
      <c r="M88" s="26">
        <f>VLOOKUP(B88,[1]Proyectos!$B$2:$L$96,11,FALSE)</f>
        <v>446072.61</v>
      </c>
      <c r="N88" s="38" t="s">
        <v>283</v>
      </c>
      <c r="O88" s="19"/>
    </row>
    <row r="89" spans="1:16" s="11" customFormat="1" ht="55.5" customHeight="1" x14ac:dyDescent="0.2">
      <c r="A89" s="19">
        <v>87</v>
      </c>
      <c r="B89" s="22">
        <v>53057</v>
      </c>
      <c r="C89" s="32" t="s">
        <v>324</v>
      </c>
      <c r="D89" s="38" t="s">
        <v>207</v>
      </c>
      <c r="E89" s="39"/>
      <c r="F89" s="39" t="s">
        <v>208</v>
      </c>
      <c r="G89" s="40"/>
      <c r="H89" s="47" t="s">
        <v>314</v>
      </c>
      <c r="I89" s="23">
        <v>43579</v>
      </c>
      <c r="J89" s="23">
        <v>44469</v>
      </c>
      <c r="K89" s="24">
        <v>0.95</v>
      </c>
      <c r="L89" s="25">
        <f>VLOOKUP(B89,[1]Proyectos!$B$2:$L$96,10,FALSE)</f>
        <v>471500</v>
      </c>
      <c r="M89" s="26">
        <f>VLOOKUP(B89,[1]Proyectos!$B$2:$L$96,11,FALSE)</f>
        <v>471500</v>
      </c>
      <c r="N89" s="38" t="s">
        <v>284</v>
      </c>
      <c r="O89" s="19"/>
    </row>
    <row r="90" spans="1:16" s="11" customFormat="1" ht="32" x14ac:dyDescent="0.2">
      <c r="A90" s="19">
        <v>88</v>
      </c>
      <c r="B90" s="22">
        <v>53063</v>
      </c>
      <c r="C90" s="32" t="s">
        <v>324</v>
      </c>
      <c r="D90" s="38" t="s">
        <v>209</v>
      </c>
      <c r="E90" s="39"/>
      <c r="F90" s="39" t="s">
        <v>210</v>
      </c>
      <c r="G90" s="40"/>
      <c r="H90" s="47" t="s">
        <v>314</v>
      </c>
      <c r="I90" s="23">
        <v>43922</v>
      </c>
      <c r="J90" s="23">
        <v>44926</v>
      </c>
      <c r="K90" s="24">
        <f t="shared" si="1"/>
        <v>0.6238329644816959</v>
      </c>
      <c r="L90" s="25">
        <f>VLOOKUP(B90,[1]Proyectos!$B$2:$L$96,10,FALSE)</f>
        <v>480897.96</v>
      </c>
      <c r="M90" s="26">
        <f>VLOOKUP(B90,[1]Proyectos!$B$2:$L$96,11,FALSE)</f>
        <v>300000</v>
      </c>
      <c r="N90" s="38" t="s">
        <v>285</v>
      </c>
      <c r="O90" s="19"/>
    </row>
    <row r="91" spans="1:16" s="11" customFormat="1" ht="55.5" customHeight="1" x14ac:dyDescent="0.2">
      <c r="A91" s="19">
        <v>89</v>
      </c>
      <c r="B91" s="22">
        <v>56006</v>
      </c>
      <c r="C91" s="32" t="s">
        <v>324</v>
      </c>
      <c r="D91" s="38" t="s">
        <v>211</v>
      </c>
      <c r="E91" s="39" t="s">
        <v>129</v>
      </c>
      <c r="F91" s="39"/>
      <c r="G91" s="40"/>
      <c r="H91" s="47" t="s">
        <v>314</v>
      </c>
      <c r="I91" s="23">
        <v>44438</v>
      </c>
      <c r="J91" s="23">
        <v>44530</v>
      </c>
      <c r="K91" s="24">
        <f t="shared" si="1"/>
        <v>0.37751039800995023</v>
      </c>
      <c r="L91" s="25">
        <f>VLOOKUP(B91,[1]Proyectos!$B$2:$L$96,10,FALSE)</f>
        <v>201000</v>
      </c>
      <c r="M91" s="26">
        <f>VLOOKUP(B91,[1]Proyectos!$B$2:$L$96,11,FALSE)</f>
        <v>75879.59</v>
      </c>
      <c r="N91" s="38" t="s">
        <v>284</v>
      </c>
      <c r="O91" s="19"/>
    </row>
    <row r="92" spans="1:16" s="11" customFormat="1" ht="55.5" customHeight="1" x14ac:dyDescent="0.2">
      <c r="A92" s="19">
        <v>90</v>
      </c>
      <c r="B92" s="22">
        <v>57003</v>
      </c>
      <c r="C92" s="32" t="s">
        <v>324</v>
      </c>
      <c r="D92" s="38" t="s">
        <v>212</v>
      </c>
      <c r="E92" s="44" t="s">
        <v>16</v>
      </c>
      <c r="F92" s="39"/>
      <c r="G92" s="40"/>
      <c r="H92" s="47" t="s">
        <v>314</v>
      </c>
      <c r="I92" s="23">
        <v>44124</v>
      </c>
      <c r="J92" s="23">
        <v>44216</v>
      </c>
      <c r="K92" s="24">
        <v>1</v>
      </c>
      <c r="L92" s="25">
        <f>VLOOKUP(B92,[1]Proyectos!$B$2:$L$96,10,FALSE)</f>
        <v>99600</v>
      </c>
      <c r="M92" s="26">
        <f>VLOOKUP(B92,[1]Proyectos!$B$2:$L$96,11,FALSE)</f>
        <v>54180.73</v>
      </c>
      <c r="N92" s="38" t="s">
        <v>286</v>
      </c>
      <c r="P92" s="19" t="s">
        <v>293</v>
      </c>
    </row>
    <row r="93" spans="1:16" s="11" customFormat="1" ht="32" x14ac:dyDescent="0.2">
      <c r="A93" s="19">
        <v>91</v>
      </c>
      <c r="B93" s="22">
        <v>57004</v>
      </c>
      <c r="C93" s="32" t="s">
        <v>324</v>
      </c>
      <c r="D93" s="38" t="s">
        <v>213</v>
      </c>
      <c r="E93" s="44" t="s">
        <v>16</v>
      </c>
      <c r="F93" s="39"/>
      <c r="G93" s="40"/>
      <c r="H93" s="47" t="s">
        <v>314</v>
      </c>
      <c r="I93" s="23">
        <v>44124</v>
      </c>
      <c r="J93" s="23">
        <v>44853</v>
      </c>
      <c r="K93" s="24">
        <f t="shared" si="1"/>
        <v>0.14821494632347451</v>
      </c>
      <c r="L93" s="25">
        <f>VLOOKUP(B93,[1]Proyectos!$B$2:$L$96,10,FALSE)</f>
        <v>3080490</v>
      </c>
      <c r="M93" s="26">
        <f>VLOOKUP(B93,[1]Proyectos!$B$2:$L$96,11,FALSE)</f>
        <v>456574.66</v>
      </c>
      <c r="N93" s="38" t="s">
        <v>287</v>
      </c>
      <c r="O93" s="19"/>
    </row>
    <row r="94" spans="1:16" s="11" customFormat="1" ht="304" x14ac:dyDescent="0.2">
      <c r="A94" s="19">
        <v>92</v>
      </c>
      <c r="B94" s="22">
        <v>68001</v>
      </c>
      <c r="C94" s="32" t="s">
        <v>324</v>
      </c>
      <c r="D94" s="38" t="s">
        <v>214</v>
      </c>
      <c r="E94" s="39"/>
      <c r="F94" s="39" t="s">
        <v>215</v>
      </c>
      <c r="G94" s="40"/>
      <c r="H94" s="47" t="s">
        <v>314</v>
      </c>
      <c r="I94" s="23">
        <v>44124</v>
      </c>
      <c r="J94" s="23">
        <v>44196</v>
      </c>
      <c r="K94" s="24">
        <v>1</v>
      </c>
      <c r="L94" s="25">
        <f>VLOOKUP(B94,[1]Proyectos!$B$2:$L$96,10,FALSE)</f>
        <v>7981500</v>
      </c>
      <c r="M94" s="26">
        <f>VLOOKUP(B94,[1]Proyectos!$B$2:$L$96,11,FALSE)</f>
        <v>6297182.6799999997</v>
      </c>
      <c r="N94" s="38" t="s">
        <v>288</v>
      </c>
      <c r="P94" s="19" t="s">
        <v>313</v>
      </c>
    </row>
    <row r="95" spans="1:16" s="11" customFormat="1" ht="55.5" customHeight="1" x14ac:dyDescent="0.2">
      <c r="A95" s="6"/>
      <c r="B95" s="6"/>
      <c r="C95" s="6"/>
      <c r="D95" s="7"/>
      <c r="E95" s="8"/>
      <c r="F95" s="7"/>
      <c r="G95" s="9"/>
      <c r="H95" s="9"/>
      <c r="I95" s="10"/>
      <c r="J95" s="10"/>
      <c r="K95" s="12"/>
      <c r="L95" s="13"/>
      <c r="M95" s="13"/>
      <c r="N95" s="7"/>
      <c r="O95" s="15"/>
    </row>
    <row r="96" spans="1:16" s="11" customFormat="1" ht="55.5" customHeight="1" x14ac:dyDescent="0.2">
      <c r="A96" s="6"/>
      <c r="B96" s="6"/>
      <c r="C96" s="6"/>
      <c r="D96" s="7"/>
      <c r="E96" s="8"/>
      <c r="F96" s="7"/>
      <c r="G96" s="9"/>
      <c r="H96" s="9"/>
      <c r="I96" s="10"/>
      <c r="J96" s="10"/>
      <c r="K96" s="12"/>
      <c r="L96" s="13"/>
      <c r="M96" s="14"/>
      <c r="N96" s="7"/>
      <c r="O96" s="15"/>
    </row>
    <row r="97" spans="1:15" s="11" customFormat="1" ht="55.5" customHeight="1" x14ac:dyDescent="0.2">
      <c r="A97" s="6"/>
      <c r="B97" s="6"/>
      <c r="C97" s="6"/>
      <c r="D97" s="7"/>
      <c r="E97" s="8"/>
      <c r="F97" s="7"/>
      <c r="G97" s="9"/>
      <c r="H97" s="9"/>
      <c r="I97" s="10"/>
      <c r="J97" s="10"/>
      <c r="K97" s="12"/>
      <c r="L97" s="13"/>
      <c r="M97" s="14"/>
      <c r="N97" s="7"/>
      <c r="O97" s="15"/>
    </row>
    <row r="98" spans="1:15" s="11" customFormat="1" ht="55.5" customHeight="1" x14ac:dyDescent="0.2">
      <c r="A98" s="6"/>
      <c r="B98" s="6"/>
      <c r="C98" s="6"/>
      <c r="D98" s="7"/>
      <c r="E98" s="8"/>
      <c r="F98" s="7"/>
      <c r="G98" s="9"/>
      <c r="H98" s="9"/>
      <c r="I98" s="10"/>
      <c r="J98" s="10"/>
      <c r="K98" s="12"/>
      <c r="L98" s="13"/>
      <c r="M98" s="14"/>
      <c r="N98" s="7"/>
      <c r="O98" s="15"/>
    </row>
    <row r="99" spans="1:15" s="11" customFormat="1" ht="55.5" customHeight="1" x14ac:dyDescent="0.2">
      <c r="A99" s="6"/>
      <c r="B99" s="6"/>
      <c r="C99" s="6"/>
      <c r="D99" s="7"/>
      <c r="E99" s="8"/>
      <c r="F99" s="7"/>
      <c r="G99" s="9"/>
      <c r="H99" s="9"/>
      <c r="I99" s="10"/>
      <c r="J99" s="10"/>
      <c r="K99" s="12"/>
      <c r="L99" s="13"/>
      <c r="M99" s="14"/>
      <c r="N99" s="7"/>
      <c r="O99" s="15"/>
    </row>
    <row r="100" spans="1:15" s="11" customFormat="1" ht="55.5" customHeight="1" x14ac:dyDescent="0.2">
      <c r="A100" s="6"/>
      <c r="B100" s="6"/>
      <c r="C100" s="6"/>
      <c r="D100" s="7"/>
      <c r="E100" s="8"/>
      <c r="F100" s="7"/>
      <c r="G100" s="9"/>
      <c r="H100" s="9"/>
      <c r="I100" s="10"/>
      <c r="J100" s="10"/>
      <c r="K100" s="12"/>
      <c r="L100" s="13"/>
      <c r="M100" s="14"/>
      <c r="N100" s="7"/>
      <c r="O100" s="15"/>
    </row>
    <row r="101" spans="1:15" s="11" customFormat="1" ht="55.5" customHeight="1" x14ac:dyDescent="0.2">
      <c r="A101" s="6"/>
      <c r="B101" s="6"/>
      <c r="C101" s="6"/>
      <c r="D101" s="7"/>
      <c r="E101" s="8"/>
      <c r="F101" s="7"/>
      <c r="G101" s="9"/>
      <c r="H101" s="9"/>
      <c r="I101" s="10"/>
      <c r="J101" s="10"/>
      <c r="K101" s="12"/>
      <c r="L101" s="13"/>
      <c r="M101" s="14"/>
      <c r="N101" s="7"/>
      <c r="O101" s="15"/>
    </row>
    <row r="102" spans="1:15" s="11" customFormat="1" ht="55.5" customHeight="1" x14ac:dyDescent="0.2">
      <c r="A102" s="6"/>
      <c r="B102" s="6"/>
      <c r="C102" s="6"/>
      <c r="D102" s="7"/>
      <c r="E102" s="8"/>
      <c r="F102" s="7"/>
      <c r="G102" s="9"/>
      <c r="H102" s="9"/>
      <c r="I102" s="10"/>
      <c r="J102" s="10"/>
      <c r="K102" s="12"/>
      <c r="L102" s="13"/>
      <c r="M102" s="14"/>
      <c r="N102" s="7"/>
      <c r="O102" s="15"/>
    </row>
    <row r="103" spans="1:15" s="11" customFormat="1" ht="55.5" customHeight="1" x14ac:dyDescent="0.2">
      <c r="A103" s="6"/>
      <c r="B103" s="6"/>
      <c r="C103" s="6"/>
      <c r="D103" s="7"/>
      <c r="E103" s="8"/>
      <c r="F103" s="7"/>
      <c r="G103" s="9"/>
      <c r="H103" s="9"/>
      <c r="I103" s="10"/>
      <c r="J103" s="10"/>
      <c r="K103" s="12"/>
      <c r="L103" s="13"/>
      <c r="M103" s="14"/>
      <c r="N103" s="7"/>
      <c r="O103" s="15"/>
    </row>
    <row r="104" spans="1:15" s="11" customFormat="1" ht="55.5" customHeight="1" x14ac:dyDescent="0.2">
      <c r="A104" s="6"/>
      <c r="B104" s="6"/>
      <c r="C104" s="6"/>
      <c r="D104" s="7"/>
      <c r="E104" s="8"/>
      <c r="F104" s="7"/>
      <c r="G104" s="9"/>
      <c r="H104" s="9"/>
      <c r="I104" s="10"/>
      <c r="J104" s="10"/>
      <c r="K104" s="12"/>
      <c r="L104" s="13"/>
      <c r="M104" s="14"/>
      <c r="N104" s="7"/>
      <c r="O104" s="15"/>
    </row>
    <row r="105" spans="1:15" s="11" customFormat="1" ht="55.5" customHeight="1" x14ac:dyDescent="0.2">
      <c r="A105" s="6"/>
      <c r="B105" s="6"/>
      <c r="C105" s="6"/>
      <c r="D105" s="7"/>
      <c r="E105" s="8"/>
      <c r="F105" s="7"/>
      <c r="G105" s="9"/>
      <c r="H105" s="9"/>
      <c r="I105" s="10"/>
      <c r="J105" s="10"/>
      <c r="K105" s="12"/>
      <c r="L105" s="13"/>
      <c r="M105" s="14"/>
      <c r="N105" s="7"/>
      <c r="O105" s="15"/>
    </row>
    <row r="106" spans="1:15" s="11" customFormat="1" ht="55.5" customHeight="1" x14ac:dyDescent="0.2">
      <c r="A106" s="6"/>
      <c r="B106" s="6"/>
      <c r="C106" s="6"/>
      <c r="D106" s="7"/>
      <c r="E106" s="8"/>
      <c r="F106" s="7"/>
      <c r="G106" s="9"/>
      <c r="H106" s="9"/>
      <c r="I106" s="10"/>
      <c r="J106" s="10"/>
      <c r="K106" s="12"/>
      <c r="L106" s="13"/>
      <c r="M106" s="14"/>
      <c r="N106" s="7"/>
      <c r="O106" s="15"/>
    </row>
    <row r="107" spans="1:15" s="11" customFormat="1" ht="55.5" customHeight="1" x14ac:dyDescent="0.2">
      <c r="A107" s="6"/>
      <c r="B107" s="6"/>
      <c r="C107" s="6"/>
      <c r="D107" s="7"/>
      <c r="E107" s="8"/>
      <c r="F107" s="7"/>
      <c r="G107" s="9"/>
      <c r="H107" s="9"/>
      <c r="I107" s="10"/>
      <c r="J107" s="10"/>
      <c r="K107" s="12"/>
      <c r="L107" s="13"/>
      <c r="M107" s="14"/>
      <c r="N107" s="7"/>
      <c r="O107" s="15"/>
    </row>
    <row r="108" spans="1:15" s="11" customFormat="1" ht="55.5" customHeight="1" x14ac:dyDescent="0.2">
      <c r="A108" s="6"/>
      <c r="B108" s="6"/>
      <c r="C108" s="6"/>
      <c r="D108" s="7"/>
      <c r="E108" s="8"/>
      <c r="F108" s="7"/>
      <c r="G108" s="9"/>
      <c r="H108" s="9"/>
      <c r="I108" s="10"/>
      <c r="J108" s="10"/>
      <c r="K108" s="12"/>
      <c r="L108" s="13"/>
      <c r="M108" s="14"/>
      <c r="N108" s="7"/>
      <c r="O108" s="15"/>
    </row>
    <row r="109" spans="1:15" s="11" customFormat="1" ht="55.5" customHeight="1" x14ac:dyDescent="0.2">
      <c r="A109" s="6"/>
      <c r="B109" s="6"/>
      <c r="C109" s="6"/>
      <c r="D109" s="7"/>
      <c r="E109" s="8"/>
      <c r="F109" s="7"/>
      <c r="G109" s="9"/>
      <c r="H109" s="9"/>
      <c r="I109" s="10"/>
      <c r="J109" s="10"/>
      <c r="K109" s="12"/>
      <c r="L109" s="13"/>
      <c r="M109" s="14"/>
      <c r="N109" s="7"/>
      <c r="O109" s="15"/>
    </row>
    <row r="110" spans="1:15" s="11" customFormat="1" ht="55.5" customHeight="1" x14ac:dyDescent="0.2">
      <c r="A110" s="6"/>
      <c r="B110" s="6"/>
      <c r="C110" s="6"/>
      <c r="D110" s="7"/>
      <c r="E110" s="8"/>
      <c r="F110" s="7"/>
      <c r="G110" s="9"/>
      <c r="H110" s="9"/>
      <c r="I110" s="10"/>
      <c r="J110" s="10"/>
      <c r="K110" s="12"/>
      <c r="L110" s="13"/>
      <c r="M110" s="14"/>
      <c r="N110" s="7"/>
      <c r="O110" s="15"/>
    </row>
    <row r="111" spans="1:15" s="11" customFormat="1" ht="55.5" customHeight="1" x14ac:dyDescent="0.2">
      <c r="A111" s="6"/>
      <c r="B111" s="6"/>
      <c r="C111" s="6"/>
      <c r="D111" s="7"/>
      <c r="E111" s="8"/>
      <c r="F111" s="7"/>
      <c r="G111" s="9"/>
      <c r="H111" s="9"/>
      <c r="I111" s="10"/>
      <c r="J111" s="10"/>
      <c r="K111" s="12"/>
      <c r="L111" s="13"/>
      <c r="M111" s="14"/>
      <c r="N111" s="7"/>
      <c r="O111" s="15"/>
    </row>
    <row r="112" spans="1:15" s="11" customFormat="1" ht="55.5" customHeight="1" x14ac:dyDescent="0.2">
      <c r="A112" s="6"/>
      <c r="B112" s="6"/>
      <c r="C112" s="6"/>
      <c r="D112" s="7"/>
      <c r="E112" s="8"/>
      <c r="F112" s="7"/>
      <c r="G112" s="9"/>
      <c r="H112" s="9"/>
      <c r="I112" s="10"/>
      <c r="J112" s="10"/>
      <c r="K112" s="12"/>
      <c r="L112" s="13"/>
      <c r="M112" s="14"/>
      <c r="N112" s="7"/>
      <c r="O112" s="15"/>
    </row>
    <row r="113" spans="1:15" s="11" customFormat="1" ht="55.5" customHeight="1" x14ac:dyDescent="0.2">
      <c r="A113" s="6"/>
      <c r="B113" s="6"/>
      <c r="C113" s="6"/>
      <c r="D113" s="7"/>
      <c r="E113" s="8"/>
      <c r="F113" s="7"/>
      <c r="G113" s="9"/>
      <c r="H113" s="9"/>
      <c r="I113" s="10"/>
      <c r="J113" s="10"/>
      <c r="K113" s="12"/>
      <c r="L113" s="13"/>
      <c r="M113" s="14"/>
      <c r="N113" s="7"/>
      <c r="O113" s="15"/>
    </row>
    <row r="114" spans="1:15" s="11" customFormat="1" ht="55.5" customHeight="1" x14ac:dyDescent="0.2">
      <c r="A114" s="6"/>
      <c r="B114" s="6"/>
      <c r="C114" s="6"/>
      <c r="D114" s="7"/>
      <c r="E114" s="8"/>
      <c r="F114" s="7"/>
      <c r="G114" s="9"/>
      <c r="H114" s="9"/>
      <c r="I114" s="10"/>
      <c r="J114" s="10"/>
      <c r="K114" s="12"/>
      <c r="L114" s="13"/>
      <c r="M114" s="14"/>
      <c r="N114" s="7"/>
      <c r="O114" s="15"/>
    </row>
    <row r="115" spans="1:15" s="11" customFormat="1" ht="55.5" customHeight="1" x14ac:dyDescent="0.2">
      <c r="A115" s="6"/>
      <c r="B115" s="6"/>
      <c r="C115" s="6"/>
      <c r="D115" s="7"/>
      <c r="E115" s="8"/>
      <c r="F115" s="7"/>
      <c r="G115" s="9"/>
      <c r="H115" s="9"/>
      <c r="I115" s="10"/>
      <c r="J115" s="10"/>
      <c r="K115" s="12"/>
      <c r="L115" s="13"/>
      <c r="M115" s="14"/>
      <c r="N115" s="7"/>
      <c r="O115" s="15"/>
    </row>
    <row r="116" spans="1:15" s="11" customFormat="1" ht="55.5" customHeight="1" x14ac:dyDescent="0.2">
      <c r="A116" s="6"/>
      <c r="B116" s="6"/>
      <c r="C116" s="6"/>
      <c r="D116" s="7"/>
      <c r="E116" s="8"/>
      <c r="F116" s="7"/>
      <c r="G116" s="9"/>
      <c r="H116" s="9"/>
      <c r="I116" s="10"/>
      <c r="J116" s="10"/>
      <c r="K116" s="12"/>
      <c r="L116" s="13"/>
      <c r="M116" s="14"/>
      <c r="N116" s="7"/>
      <c r="O116" s="15"/>
    </row>
    <row r="117" spans="1:15" s="11" customFormat="1" ht="55.5" customHeight="1" x14ac:dyDescent="0.2">
      <c r="A117" s="6"/>
      <c r="B117" s="6"/>
      <c r="C117" s="6"/>
      <c r="D117" s="7"/>
      <c r="E117" s="8"/>
      <c r="F117" s="7"/>
      <c r="G117" s="9"/>
      <c r="H117" s="9"/>
      <c r="I117" s="10"/>
      <c r="J117" s="10"/>
      <c r="K117" s="12"/>
      <c r="L117" s="13"/>
      <c r="M117" s="14"/>
      <c r="N117" s="7"/>
      <c r="O117" s="15"/>
    </row>
    <row r="118" spans="1:15" s="11" customFormat="1" ht="55.5" customHeight="1" x14ac:dyDescent="0.2">
      <c r="A118" s="6"/>
      <c r="B118" s="6"/>
      <c r="C118" s="6"/>
      <c r="D118" s="7"/>
      <c r="E118" s="8"/>
      <c r="F118" s="7"/>
      <c r="G118" s="9"/>
      <c r="H118" s="9"/>
      <c r="I118" s="10"/>
      <c r="J118" s="10"/>
      <c r="K118" s="12"/>
      <c r="L118" s="13"/>
      <c r="M118" s="14"/>
      <c r="N118" s="7"/>
      <c r="O118" s="15"/>
    </row>
    <row r="119" spans="1:15" s="11" customFormat="1" ht="55.5" customHeight="1" x14ac:dyDescent="0.2">
      <c r="A119" s="6"/>
      <c r="B119" s="6"/>
      <c r="C119" s="6"/>
      <c r="D119" s="7"/>
      <c r="E119" s="8"/>
      <c r="F119" s="7"/>
      <c r="G119" s="9"/>
      <c r="H119" s="9"/>
      <c r="I119" s="10"/>
      <c r="J119" s="10"/>
      <c r="K119" s="12"/>
      <c r="L119" s="13"/>
      <c r="M119" s="14"/>
      <c r="N119" s="7"/>
      <c r="O119" s="15"/>
    </row>
  </sheetData>
  <autoFilter ref="A2:O94" xr:uid="{00000000-0009-0000-0000-000000000000}"/>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9"/>
  <sheetViews>
    <sheetView workbookViewId="0"/>
  </sheetViews>
  <sheetFormatPr baseColWidth="10" defaultColWidth="11.5" defaultRowHeight="15" x14ac:dyDescent="0.2"/>
  <cols>
    <col min="1" max="1" width="65.6640625" customWidth="1"/>
  </cols>
  <sheetData>
    <row r="1" spans="1:1" x14ac:dyDescent="0.2">
      <c r="A1" s="1" t="s">
        <v>20</v>
      </c>
    </row>
    <row r="2" spans="1:1" x14ac:dyDescent="0.2">
      <c r="A2" s="1" t="s">
        <v>21</v>
      </c>
    </row>
    <row r="3" spans="1:1" x14ac:dyDescent="0.2">
      <c r="A3" s="1" t="s">
        <v>11</v>
      </c>
    </row>
    <row r="4" spans="1:1" x14ac:dyDescent="0.2">
      <c r="A4" s="1" t="s">
        <v>17</v>
      </c>
    </row>
    <row r="5" spans="1:1" x14ac:dyDescent="0.2">
      <c r="A5" s="1" t="s">
        <v>16</v>
      </c>
    </row>
    <row r="6" spans="1:1" x14ac:dyDescent="0.2">
      <c r="A6" s="1" t="s">
        <v>22</v>
      </c>
    </row>
    <row r="7" spans="1:1" x14ac:dyDescent="0.2">
      <c r="A7" s="1" t="s">
        <v>23</v>
      </c>
    </row>
    <row r="8" spans="1:1" x14ac:dyDescent="0.2">
      <c r="A8" s="1" t="s">
        <v>24</v>
      </c>
    </row>
    <row r="9" spans="1:1" x14ac:dyDescent="0.2">
      <c r="A9" s="1" t="s">
        <v>25</v>
      </c>
    </row>
    <row r="10" spans="1:1" x14ac:dyDescent="0.2">
      <c r="A10" s="1" t="s">
        <v>26</v>
      </c>
    </row>
    <row r="11" spans="1:1" x14ac:dyDescent="0.2">
      <c r="A11" s="1" t="s">
        <v>27</v>
      </c>
    </row>
    <row r="12" spans="1:1" x14ac:dyDescent="0.2">
      <c r="A12" s="1" t="s">
        <v>28</v>
      </c>
    </row>
    <row r="13" spans="1:1" x14ac:dyDescent="0.2">
      <c r="A13" s="1" t="s">
        <v>29</v>
      </c>
    </row>
    <row r="14" spans="1:1" x14ac:dyDescent="0.2">
      <c r="A14" s="1" t="s">
        <v>30</v>
      </c>
    </row>
    <row r="15" spans="1:1" x14ac:dyDescent="0.2">
      <c r="A15" s="1" t="s">
        <v>31</v>
      </c>
    </row>
    <row r="16" spans="1:1" x14ac:dyDescent="0.2">
      <c r="A16" s="1" t="s">
        <v>32</v>
      </c>
    </row>
    <row r="17" spans="1:1" x14ac:dyDescent="0.2">
      <c r="A17" s="1" t="s">
        <v>19</v>
      </c>
    </row>
    <row r="18" spans="1:1" x14ac:dyDescent="0.2">
      <c r="A18" s="1" t="s">
        <v>18</v>
      </c>
    </row>
    <row r="19" spans="1:1" x14ac:dyDescent="0.2">
      <c r="A19" s="1" t="s">
        <v>33</v>
      </c>
    </row>
    <row r="20" spans="1:1" x14ac:dyDescent="0.2">
      <c r="A20" s="1" t="s">
        <v>34</v>
      </c>
    </row>
    <row r="21" spans="1:1" x14ac:dyDescent="0.2">
      <c r="A21" s="1" t="s">
        <v>35</v>
      </c>
    </row>
    <row r="22" spans="1:1" x14ac:dyDescent="0.2">
      <c r="A22" s="1" t="s">
        <v>36</v>
      </c>
    </row>
    <row r="23" spans="1:1" x14ac:dyDescent="0.2">
      <c r="A23" s="1" t="s">
        <v>37</v>
      </c>
    </row>
    <row r="24" spans="1:1" x14ac:dyDescent="0.2">
      <c r="A24" s="1" t="s">
        <v>13</v>
      </c>
    </row>
    <row r="25" spans="1:1" x14ac:dyDescent="0.2">
      <c r="A25" s="1" t="s">
        <v>14</v>
      </c>
    </row>
    <row r="26" spans="1:1" x14ac:dyDescent="0.2">
      <c r="A26" s="1" t="s">
        <v>38</v>
      </c>
    </row>
    <row r="27" spans="1:1" x14ac:dyDescent="0.2">
      <c r="A27" s="1" t="s">
        <v>39</v>
      </c>
    </row>
    <row r="28" spans="1:1" x14ac:dyDescent="0.2">
      <c r="A28" s="1" t="s">
        <v>40</v>
      </c>
    </row>
    <row r="29" spans="1:1" x14ac:dyDescent="0.2">
      <c r="A29" s="1" t="s">
        <v>15</v>
      </c>
    </row>
    <row r="30" spans="1:1" x14ac:dyDescent="0.2">
      <c r="A30" s="1" t="s">
        <v>12</v>
      </c>
    </row>
    <row r="31" spans="1:1" x14ac:dyDescent="0.2">
      <c r="A31" s="1" t="s">
        <v>41</v>
      </c>
    </row>
    <row r="32" spans="1:1" x14ac:dyDescent="0.2">
      <c r="A32" s="1" t="s">
        <v>42</v>
      </c>
    </row>
    <row r="33" spans="1:1" x14ac:dyDescent="0.2">
      <c r="A33" s="1" t="s">
        <v>43</v>
      </c>
    </row>
    <row r="34" spans="1:1" x14ac:dyDescent="0.2">
      <c r="A34" s="1" t="s">
        <v>44</v>
      </c>
    </row>
    <row r="35" spans="1:1" ht="24" x14ac:dyDescent="0.3">
      <c r="A35" s="2" t="s">
        <v>45</v>
      </c>
    </row>
    <row r="36" spans="1:1" x14ac:dyDescent="0.2">
      <c r="A36" s="1" t="s">
        <v>46</v>
      </c>
    </row>
    <row r="37" spans="1:1" x14ac:dyDescent="0.2">
      <c r="A37" s="1" t="s">
        <v>47</v>
      </c>
    </row>
    <row r="38" spans="1:1" x14ac:dyDescent="0.2">
      <c r="A38" s="1" t="s">
        <v>48</v>
      </c>
    </row>
    <row r="39" spans="1:1" x14ac:dyDescent="0.2">
      <c r="A39" s="1" t="s">
        <v>49</v>
      </c>
    </row>
    <row r="40" spans="1:1" x14ac:dyDescent="0.2">
      <c r="A40" s="1" t="s">
        <v>50</v>
      </c>
    </row>
    <row r="41" spans="1:1" x14ac:dyDescent="0.2">
      <c r="A41" s="1" t="s">
        <v>51</v>
      </c>
    </row>
    <row r="42" spans="1:1" x14ac:dyDescent="0.2">
      <c r="A42" s="1" t="s">
        <v>52</v>
      </c>
    </row>
    <row r="43" spans="1:1" x14ac:dyDescent="0.2">
      <c r="A43" s="1" t="s">
        <v>53</v>
      </c>
    </row>
    <row r="44" spans="1:1" x14ac:dyDescent="0.2">
      <c r="A44" s="1" t="s">
        <v>54</v>
      </c>
    </row>
    <row r="45" spans="1:1" x14ac:dyDescent="0.2">
      <c r="A45" s="1" t="s">
        <v>55</v>
      </c>
    </row>
    <row r="46" spans="1:1" x14ac:dyDescent="0.2">
      <c r="A46" s="1" t="s">
        <v>56</v>
      </c>
    </row>
    <row r="47" spans="1:1" x14ac:dyDescent="0.2">
      <c r="A47" s="1" t="s">
        <v>57</v>
      </c>
    </row>
    <row r="48" spans="1:1" x14ac:dyDescent="0.2">
      <c r="A48" s="1" t="s">
        <v>58</v>
      </c>
    </row>
    <row r="49" spans="1:1" x14ac:dyDescent="0.2">
      <c r="A49" s="1" t="s">
        <v>59</v>
      </c>
    </row>
    <row r="50" spans="1:1" x14ac:dyDescent="0.2">
      <c r="A50" s="1" t="s">
        <v>60</v>
      </c>
    </row>
    <row r="51" spans="1:1" x14ac:dyDescent="0.2">
      <c r="A51" s="1" t="s">
        <v>61</v>
      </c>
    </row>
    <row r="52" spans="1:1" x14ac:dyDescent="0.2">
      <c r="A52" s="1" t="s">
        <v>62</v>
      </c>
    </row>
    <row r="53" spans="1:1" x14ac:dyDescent="0.2">
      <c r="A53" s="1" t="s">
        <v>63</v>
      </c>
    </row>
    <row r="54" spans="1:1" x14ac:dyDescent="0.2">
      <c r="A54" s="1" t="s">
        <v>64</v>
      </c>
    </row>
    <row r="55" spans="1:1" x14ac:dyDescent="0.2">
      <c r="A55" s="1" t="s">
        <v>65</v>
      </c>
    </row>
    <row r="56" spans="1:1" x14ac:dyDescent="0.2">
      <c r="A56" s="1" t="s">
        <v>66</v>
      </c>
    </row>
    <row r="57" spans="1:1" x14ac:dyDescent="0.2">
      <c r="A57" s="1" t="s">
        <v>67</v>
      </c>
    </row>
    <row r="58" spans="1:1" x14ac:dyDescent="0.2">
      <c r="A58" s="1" t="s">
        <v>68</v>
      </c>
    </row>
    <row r="59" spans="1:1" x14ac:dyDescent="0.2">
      <c r="A59" s="1" t="s">
        <v>69</v>
      </c>
    </row>
    <row r="60" spans="1:1" x14ac:dyDescent="0.2">
      <c r="A60" s="1" t="s">
        <v>70</v>
      </c>
    </row>
    <row r="61" spans="1:1" x14ac:dyDescent="0.2">
      <c r="A61" s="1" t="s">
        <v>71</v>
      </c>
    </row>
    <row r="62" spans="1:1" x14ac:dyDescent="0.2">
      <c r="A62" s="1" t="s">
        <v>72</v>
      </c>
    </row>
    <row r="63" spans="1:1" x14ac:dyDescent="0.2">
      <c r="A63" s="1" t="s">
        <v>73</v>
      </c>
    </row>
    <row r="64" spans="1:1" x14ac:dyDescent="0.2">
      <c r="A64" s="1" t="s">
        <v>74</v>
      </c>
    </row>
    <row r="65" spans="1:1" x14ac:dyDescent="0.2">
      <c r="A65" s="1" t="s">
        <v>75</v>
      </c>
    </row>
    <row r="66" spans="1:1" x14ac:dyDescent="0.2">
      <c r="A66" s="1" t="s">
        <v>76</v>
      </c>
    </row>
    <row r="67" spans="1:1" x14ac:dyDescent="0.2">
      <c r="A67" s="1" t="s">
        <v>77</v>
      </c>
    </row>
    <row r="68" spans="1:1" x14ac:dyDescent="0.2">
      <c r="A68" s="1" t="s">
        <v>78</v>
      </c>
    </row>
    <row r="69" spans="1:1" x14ac:dyDescent="0.2">
      <c r="A69" s="1" t="s">
        <v>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D8AEAB10BC254AB3EBDC3BFD4B5A8E" ma:contentTypeVersion="13" ma:contentTypeDescription="Create a new document." ma:contentTypeScope="" ma:versionID="db4174e262bf048a942d80a2b48a830f">
  <xsd:schema xmlns:xsd="http://www.w3.org/2001/XMLSchema" xmlns:xs="http://www.w3.org/2001/XMLSchema" xmlns:p="http://schemas.microsoft.com/office/2006/metadata/properties" xmlns:ns3="45fa682a-a676-4a1c-99ea-a0c176d73f84" xmlns:ns4="28e2a66e-e2a7-48b3-b585-5b9c8608f9b9" targetNamespace="http://schemas.microsoft.com/office/2006/metadata/properties" ma:root="true" ma:fieldsID="27aa873a2277e066920f24cc5270a8e5" ns3:_="" ns4:_="">
    <xsd:import namespace="45fa682a-a676-4a1c-99ea-a0c176d73f84"/>
    <xsd:import namespace="28e2a66e-e2a7-48b3-b585-5b9c8608f9b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fa682a-a676-4a1c-99ea-a0c176d73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e2a66e-e2a7-48b3-b585-5b9c8608f9b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BF7C90-5217-40DE-AF7D-A9C28F91B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fa682a-a676-4a1c-99ea-a0c176d73f84"/>
    <ds:schemaRef ds:uri="28e2a66e-e2a7-48b3-b585-5b9c8608f9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EA7469-0579-4C3E-8298-F1BEDF06EBAA}">
  <ds:schemaRefs>
    <ds:schemaRef ds:uri="http://schemas.microsoft.com/sharepoint/v3/contenttype/forms"/>
  </ds:schemaRefs>
</ds:datastoreItem>
</file>

<file path=customXml/itemProps3.xml><?xml version="1.0" encoding="utf-8"?>
<ds:datastoreItem xmlns:ds="http://schemas.openxmlformats.org/officeDocument/2006/customXml" ds:itemID="{09C3E502-C746-4074-911F-9466646B027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Proyectos</vt:lpstr>
      <vt:lpstr>catalogo</vt:lpstr>
    </vt:vector>
  </TitlesOfParts>
  <Manager/>
  <Company>CONACYT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SalvadorEmiliolluch</dc:creator>
  <cp:keywords/>
  <dc:description/>
  <cp:lastModifiedBy>Microsoft Office User</cp:lastModifiedBy>
  <cp:revision/>
  <dcterms:created xsi:type="dcterms:W3CDTF">2015-01-21T15:40:24Z</dcterms:created>
  <dcterms:modified xsi:type="dcterms:W3CDTF">2022-04-07T17:50:10Z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0x010100C9D8AEAB10BC254AB3EBDC3BFD4B5A8E</vt:lpwstr>
  </property>
</Properties>
</file>