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F:\Depto Presupuestos ejercicio 2022\INFORMACION EXTERNA\Junta de organo de Gobierno\Informe Junta de Gobierno ene-dic 2021\"/>
    </mc:Choice>
  </mc:AlternateContent>
  <xr:revisionPtr revIDLastSave="0" documentId="13_ncr:1_{15D57E72-9E4D-4B84-BD21-E2A1F36F0316}" xr6:coauthVersionLast="47" xr6:coauthVersionMax="47" xr10:uidLastSave="{00000000-0000-0000-0000-000000000000}"/>
  <bookViews>
    <workbookView xWindow="-120" yWindow="-120" windowWidth="29040" windowHeight="1584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35" l="1"/>
  <c r="Q37" i="35"/>
  <c r="Q35" i="35"/>
  <c r="G14" i="35" l="1"/>
  <c r="R11" i="35" l="1"/>
  <c r="Q27" i="35"/>
  <c r="G9" i="35"/>
  <c r="S33" i="35"/>
  <c r="S29" i="35"/>
  <c r="S28" i="35"/>
  <c r="R27" i="35"/>
  <c r="S25" i="35"/>
  <c r="S24" i="35"/>
  <c r="R23" i="35"/>
  <c r="S21" i="35"/>
  <c r="S20" i="35"/>
  <c r="S19" i="35"/>
  <c r="R18" i="35"/>
  <c r="Q18" i="35"/>
  <c r="S15" i="35"/>
  <c r="S14" i="35"/>
  <c r="S13" i="35"/>
  <c r="S12" i="35"/>
  <c r="S4" i="35"/>
  <c r="G31" i="35"/>
  <c r="G24" i="35"/>
  <c r="G23" i="35"/>
  <c r="G19" i="35"/>
  <c r="S16" i="35"/>
  <c r="Q11" i="35"/>
  <c r="R31" i="35" l="1"/>
  <c r="S31" i="35" s="1"/>
  <c r="S18" i="35"/>
  <c r="S23" i="35"/>
  <c r="G13" i="35"/>
  <c r="S27" i="35"/>
  <c r="S11" i="35"/>
  <c r="R35" i="35" l="1"/>
  <c r="R37" i="35" s="1"/>
  <c r="G35" i="35"/>
  <c r="S35" i="35"/>
  <c r="S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<sst xmlns="http://schemas.openxmlformats.org/spreadsheetml/2006/main" count="65" uniqueCount="63">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</sst>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0" fillId="0" borderId="0" xfId="0" applyNumberFormat="1"/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Normal="100" zoomScaleSheetLayoutView="100" workbookViewId="0">
      <selection activeCell="Z33" sqref="Z33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x14ac:dyDescent="0.2">
      <c r="B2" s="33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</row>
    <row r="3" spans="1:21" ht="10.5" customHeight="1" x14ac:dyDescent="0.25">
      <c r="A3" s="3"/>
      <c r="C3" s="3" t="s">
        <v>58</v>
      </c>
      <c r="D3" s="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</row>
    <row r="4" spans="1:21" ht="15" customHeight="1" x14ac:dyDescent="0.2">
      <c r="B4" s="34" t="s">
        <v>13</v>
      </c>
      <c r="C4" s="71" t="s">
        <v>59</v>
      </c>
      <c r="D4" s="4"/>
      <c r="E4" s="76" t="s">
        <v>60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35" t="s">
        <v>14</v>
      </c>
      <c r="S4" s="36">
        <f ca="1">TODAY()</f>
        <v>44649</v>
      </c>
    </row>
    <row r="5" spans="1:21" ht="13.5" thickBot="1" x14ac:dyDescent="0.25">
      <c r="C5" s="37" t="s">
        <v>15</v>
      </c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0">
        <f>+G10+G11</f>
        <v>62095275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1">
        <v>62095275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2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5">
        <f>SUM(Q12:Q16)</f>
        <v>18286348.899999999</v>
      </c>
      <c r="R11" s="65">
        <f>SUM(R12:R16)</f>
        <v>366812625.69999999</v>
      </c>
      <c r="S11" s="66">
        <f t="shared" ref="S11:S16" si="0">+R11+Q11</f>
        <v>385098974.59999996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3"/>
      <c r="H12" s="12"/>
      <c r="I12" s="8"/>
      <c r="J12" s="9" t="s">
        <v>6</v>
      </c>
      <c r="L12" s="9"/>
      <c r="M12" s="9"/>
      <c r="N12" s="9"/>
      <c r="O12" s="9"/>
      <c r="Q12" s="44">
        <v>640289.4</v>
      </c>
      <c r="R12" s="45">
        <v>315848812.19999999</v>
      </c>
      <c r="S12" s="65">
        <f t="shared" si="0"/>
        <v>316489101.59999996</v>
      </c>
      <c r="T12" s="12"/>
    </row>
    <row r="13" spans="1:21" x14ac:dyDescent="0.2">
      <c r="A13" s="8"/>
      <c r="B13" s="33" t="s">
        <v>21</v>
      </c>
      <c r="C13" s="20"/>
      <c r="D13" s="20"/>
      <c r="E13" s="20"/>
      <c r="F13" s="20"/>
      <c r="G13" s="46">
        <f>+G14+G19</f>
        <v>24443563.5</v>
      </c>
      <c r="H13" s="12"/>
      <c r="I13" s="8"/>
      <c r="J13" s="9" t="s">
        <v>7</v>
      </c>
      <c r="L13" s="9"/>
      <c r="M13" s="9"/>
      <c r="N13" s="9"/>
      <c r="O13" s="9"/>
      <c r="Q13" s="47">
        <v>2439068.5</v>
      </c>
      <c r="R13" s="48">
        <v>8645379.6999999993</v>
      </c>
      <c r="S13" s="65">
        <f t="shared" si="0"/>
        <v>11084448.199999999</v>
      </c>
      <c r="T13" s="12"/>
      <c r="U13" s="32"/>
    </row>
    <row r="14" spans="1:21" x14ac:dyDescent="0.2">
      <c r="A14" s="8"/>
      <c r="B14" s="9" t="s">
        <v>22</v>
      </c>
      <c r="C14" s="9"/>
      <c r="D14" s="9"/>
      <c r="E14" s="9"/>
      <c r="F14" s="9"/>
      <c r="G14" s="64">
        <f>SUM(G15:G18)</f>
        <v>24443563.5</v>
      </c>
      <c r="H14" s="12"/>
      <c r="I14" s="8"/>
      <c r="J14" s="9" t="s">
        <v>8</v>
      </c>
      <c r="L14" s="9"/>
      <c r="M14" s="9"/>
      <c r="N14" s="9"/>
      <c r="O14" s="9"/>
      <c r="Q14" s="47">
        <v>13353756.5</v>
      </c>
      <c r="R14" s="48">
        <v>38744723.100000001</v>
      </c>
      <c r="S14" s="65">
        <f t="shared" si="0"/>
        <v>52098479.600000001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1"/>
      <c r="H15" s="12"/>
      <c r="I15" s="8"/>
      <c r="J15" s="9" t="s">
        <v>9</v>
      </c>
      <c r="L15" s="9"/>
      <c r="M15" s="9"/>
      <c r="N15" s="9"/>
      <c r="O15" s="9"/>
      <c r="Q15" s="47">
        <v>1853234.5</v>
      </c>
      <c r="R15" s="48">
        <v>3573710.7</v>
      </c>
      <c r="S15" s="65">
        <f t="shared" si="0"/>
        <v>5426945.2000000002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7">
        <v>24443563.5</v>
      </c>
      <c r="H16" s="12"/>
      <c r="I16" s="8"/>
      <c r="J16" s="21" t="s">
        <v>26</v>
      </c>
      <c r="L16" s="9"/>
      <c r="M16" s="9"/>
      <c r="N16" s="9"/>
      <c r="O16" s="9"/>
      <c r="Q16" s="67"/>
      <c r="R16" s="68"/>
      <c r="S16" s="65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7"/>
      <c r="H17" s="12"/>
      <c r="I17" s="8"/>
      <c r="T17" s="12"/>
    </row>
    <row r="18" spans="1:21" x14ac:dyDescent="0.2">
      <c r="A18" s="8"/>
      <c r="B18" s="9" t="s">
        <v>28</v>
      </c>
      <c r="D18" s="9"/>
      <c r="G18" s="50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5">
        <f>SUM(Q19:Q21)</f>
        <v>0</v>
      </c>
      <c r="R18" s="65">
        <f>SUM(R19:R21)</f>
        <v>0</v>
      </c>
      <c r="S18" s="66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49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4">
        <v>0</v>
      </c>
      <c r="R19" s="44">
        <v>0</v>
      </c>
      <c r="S19" s="65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7"/>
      <c r="H20" s="12"/>
      <c r="I20" s="8"/>
      <c r="J20" s="9" t="s">
        <v>11</v>
      </c>
      <c r="L20" s="9"/>
      <c r="M20" s="9"/>
      <c r="N20" s="9"/>
      <c r="O20" s="9"/>
      <c r="Q20" s="47">
        <v>0</v>
      </c>
      <c r="R20" s="47">
        <v>0</v>
      </c>
      <c r="S20" s="65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2"/>
      <c r="H21" s="12"/>
      <c r="I21" s="8"/>
      <c r="J21" s="9" t="s">
        <v>9</v>
      </c>
      <c r="L21" s="9"/>
      <c r="M21" s="9"/>
      <c r="N21" s="9"/>
      <c r="O21" s="9"/>
      <c r="Q21" s="67"/>
      <c r="R21" s="67"/>
      <c r="S21" s="65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3"/>
      <c r="H22" s="12"/>
      <c r="I22" s="8"/>
      <c r="T22" s="12"/>
    </row>
    <row r="23" spans="1:21" x14ac:dyDescent="0.2">
      <c r="A23" s="8"/>
      <c r="B23" s="51" t="s">
        <v>33</v>
      </c>
      <c r="C23" s="51"/>
      <c r="D23" s="51"/>
      <c r="E23" s="51"/>
      <c r="F23" s="51"/>
      <c r="G23" s="52">
        <f>SUM(G25:G30)</f>
        <v>366812625.69999999</v>
      </c>
      <c r="H23" s="12"/>
      <c r="I23" s="9" t="s">
        <v>34</v>
      </c>
      <c r="K23" s="9"/>
      <c r="L23" s="9"/>
      <c r="M23" s="9"/>
      <c r="N23" s="9"/>
      <c r="O23" s="9"/>
      <c r="P23" s="9"/>
      <c r="Q23" s="65"/>
      <c r="R23" s="65">
        <f>SUM(R24:R25)</f>
        <v>0</v>
      </c>
      <c r="S23" s="66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3">
        <f>SUM(G25:G26)</f>
        <v>366812625.69999999</v>
      </c>
      <c r="H24" s="12"/>
      <c r="I24" s="8"/>
      <c r="J24" s="9" t="s">
        <v>36</v>
      </c>
      <c r="L24" s="9"/>
      <c r="M24" s="9"/>
      <c r="N24" s="9"/>
      <c r="O24" s="9"/>
      <c r="Q24" s="47"/>
      <c r="R24" s="69"/>
      <c r="S24" s="65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7">
        <v>366812625.69999999</v>
      </c>
      <c r="H25" s="12"/>
      <c r="I25" s="8"/>
      <c r="J25" s="9" t="s">
        <v>9</v>
      </c>
      <c r="L25" s="9"/>
      <c r="M25" s="9"/>
      <c r="N25" s="9"/>
      <c r="O25" s="9"/>
      <c r="Q25" s="67"/>
      <c r="R25" s="68"/>
      <c r="S25" s="65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7"/>
      <c r="H26" s="12"/>
      <c r="I26" s="8"/>
      <c r="Q26" s="54"/>
      <c r="T26" s="12"/>
    </row>
    <row r="27" spans="1:21" x14ac:dyDescent="0.2">
      <c r="A27" s="8"/>
      <c r="B27" s="9" t="s">
        <v>39</v>
      </c>
      <c r="C27" s="9"/>
      <c r="D27" s="9"/>
      <c r="G27" s="41"/>
      <c r="H27" s="12"/>
      <c r="I27" s="9" t="s">
        <v>40</v>
      </c>
      <c r="K27" s="9"/>
      <c r="L27" s="9"/>
      <c r="M27" s="9"/>
      <c r="N27" s="9"/>
      <c r="O27" s="9"/>
      <c r="P27" s="9"/>
      <c r="Q27" s="65">
        <f>+Q28+Q29</f>
        <v>0</v>
      </c>
      <c r="R27" s="65">
        <f>SUM(R28:R29)</f>
        <v>4913579.5999999996</v>
      </c>
      <c r="S27" s="66">
        <f>+R27+Q27</f>
        <v>4913579.5999999996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1"/>
      <c r="H28" s="12"/>
      <c r="I28" s="8"/>
      <c r="J28" s="9" t="s">
        <v>42</v>
      </c>
      <c r="L28" s="9"/>
      <c r="M28" s="9"/>
      <c r="N28" s="9"/>
      <c r="O28" s="9"/>
      <c r="Q28" s="50">
        <v>0</v>
      </c>
      <c r="R28" s="50">
        <v>-776479</v>
      </c>
      <c r="S28" s="65">
        <f>+R28+Q28</f>
        <v>-776479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1"/>
      <c r="H29" s="12"/>
      <c r="I29" s="8"/>
      <c r="J29" s="9" t="s">
        <v>44</v>
      </c>
      <c r="L29" s="9"/>
      <c r="M29" s="9"/>
      <c r="N29" s="9"/>
      <c r="O29" s="9"/>
      <c r="Q29" s="50">
        <v>0</v>
      </c>
      <c r="R29" s="50">
        <v>5690058.5999999996</v>
      </c>
      <c r="S29" s="65">
        <f>+R29+Q29</f>
        <v>5690058.5999999996</v>
      </c>
      <c r="T29" s="12"/>
    </row>
    <row r="30" spans="1:21" x14ac:dyDescent="0.2">
      <c r="A30" s="8"/>
      <c r="B30" t="s">
        <v>45</v>
      </c>
      <c r="E30" s="9"/>
      <c r="F30" s="9"/>
      <c r="G30" s="41"/>
      <c r="H30" s="12"/>
      <c r="I30" s="8"/>
      <c r="Q30" s="55"/>
      <c r="R30" s="55"/>
      <c r="T30" s="12"/>
    </row>
    <row r="31" spans="1:21" x14ac:dyDescent="0.2">
      <c r="A31" s="8"/>
      <c r="B31" s="51" t="s">
        <v>46</v>
      </c>
      <c r="C31" s="51"/>
      <c r="D31" s="51"/>
      <c r="E31" s="51"/>
      <c r="F31" s="51"/>
      <c r="G31" s="56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7">
        <f>+G9+G13-Q11-Q27</f>
        <v>68252489.599999994</v>
      </c>
      <c r="R31" s="57">
        <f>+G25-R11-R27</f>
        <v>-4913579.5999999996</v>
      </c>
      <c r="S31" s="66">
        <f>+R31+Q31</f>
        <v>63338909.999999993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8" t="s">
        <v>49</v>
      </c>
      <c r="H32" s="12"/>
      <c r="I32" s="8"/>
      <c r="Q32" s="57"/>
      <c r="R32" s="57"/>
      <c r="S32" s="72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59"/>
      <c r="H33" s="12"/>
      <c r="I33" s="9" t="s">
        <v>51</v>
      </c>
      <c r="K33" s="9"/>
      <c r="L33" s="9"/>
      <c r="M33" s="9"/>
      <c r="N33" s="9"/>
      <c r="O33" s="9"/>
      <c r="P33" s="9"/>
      <c r="Q33" s="70">
        <v>0</v>
      </c>
      <c r="R33" s="70"/>
      <c r="S33" s="65">
        <f>+R33+Q33</f>
        <v>0</v>
      </c>
      <c r="T33" s="12"/>
    </row>
    <row r="34" spans="1:20" x14ac:dyDescent="0.2">
      <c r="A34" s="8"/>
      <c r="B34" s="60" t="s">
        <v>52</v>
      </c>
      <c r="C34" s="9"/>
      <c r="D34" s="9"/>
      <c r="E34" s="9"/>
      <c r="F34" s="9"/>
      <c r="G34" s="43"/>
      <c r="H34" s="12"/>
      <c r="I34" s="8"/>
      <c r="P34" s="9"/>
      <c r="Q34" s="61"/>
      <c r="R34" s="61"/>
      <c r="S34" s="61"/>
      <c r="T34" s="12"/>
    </row>
    <row r="35" spans="1:20" ht="15.75" customHeight="1" x14ac:dyDescent="0.2">
      <c r="A35" s="8"/>
      <c r="B35" s="60" t="s">
        <v>53</v>
      </c>
      <c r="C35" s="9"/>
      <c r="D35" s="9"/>
      <c r="E35" s="9"/>
      <c r="F35" s="9"/>
      <c r="G35" s="73">
        <f>+G9+G13+G23+G31</f>
        <v>453351464.19999999</v>
      </c>
      <c r="H35" s="12"/>
      <c r="I35" s="9" t="s">
        <v>54</v>
      </c>
      <c r="K35" s="9"/>
      <c r="L35" s="9"/>
      <c r="M35" s="9"/>
      <c r="N35" s="9"/>
      <c r="O35" s="9"/>
      <c r="P35" s="9"/>
      <c r="Q35" s="62">
        <f>+Q11+Q18+Q23+Q27+Q31+Q33</f>
        <v>86538838.5</v>
      </c>
      <c r="R35" s="62">
        <f>+R11+R18+R23+R27+R31+R33</f>
        <v>366812625.69999999</v>
      </c>
      <c r="S35" s="63">
        <f>+S11+S18+S23+S27+S31+S33</f>
        <v>453351464.19999999</v>
      </c>
      <c r="T35" s="12"/>
    </row>
    <row r="36" spans="1:20" ht="13.5" thickBot="1" x14ac:dyDescent="0.25">
      <c r="A36" s="8"/>
      <c r="B36" s="60" t="s">
        <v>55</v>
      </c>
      <c r="C36" s="9"/>
      <c r="D36" s="9"/>
      <c r="E36" s="9"/>
      <c r="F36" s="9"/>
      <c r="G36" s="74"/>
      <c r="H36" s="12"/>
      <c r="I36" s="8"/>
      <c r="P36" s="75" t="s">
        <v>12</v>
      </c>
      <c r="Q36" s="75"/>
      <c r="R36" s="75"/>
      <c r="S36" s="75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SUM(G10+G13-Q35)</f>
        <v>0</v>
      </c>
      <c r="R37" s="24">
        <f>SUM(G11+G23-R35)</f>
        <v>0</v>
      </c>
      <c r="S37" s="25">
        <f>+G35-S35</f>
        <v>0</v>
      </c>
      <c r="T37" s="12"/>
    </row>
    <row r="38" spans="1:20" ht="14.25" thickBot="1" x14ac:dyDescent="0.3">
      <c r="A38" s="26"/>
      <c r="B38" s="10"/>
      <c r="C38" s="10"/>
      <c r="D38" s="27"/>
      <c r="E38" s="10"/>
      <c r="F38" s="10"/>
      <c r="G38" s="10"/>
      <c r="H38" s="28"/>
      <c r="I38" s="26"/>
      <c r="J38" s="10"/>
      <c r="K38" s="10"/>
      <c r="L38" s="10"/>
      <c r="M38" s="10"/>
      <c r="N38" s="10"/>
      <c r="O38" s="10"/>
      <c r="P38" s="29"/>
      <c r="Q38" s="30"/>
      <c r="R38" s="30"/>
      <c r="S38" s="31"/>
      <c r="T38" s="28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JDGOMEZ</cp:lastModifiedBy>
  <cp:lastPrinted>2022-03-29T20:00:23Z</cp:lastPrinted>
  <dcterms:created xsi:type="dcterms:W3CDTF">2001-02-26T20:22:16Z</dcterms:created>
  <dcterms:modified xsi:type="dcterms:W3CDTF">2022-03-29T20:03:00Z</dcterms:modified>
</cp:coreProperties>
</file>