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INFORMACION JORGE\6.- Información Externa 2021\Junta de Órgano de Gobierno\Informe Junta de Gobierno ene-jun 2021\"/>
    </mc:Choice>
  </mc:AlternateContent>
  <xr:revisionPtr revIDLastSave="0" documentId="13_ncr:1_{11280C5D-8AC7-4553-99BC-A5806805EC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1E" sheetId="1" r:id="rId1"/>
  </sheets>
  <definedNames>
    <definedName name="_xlnm.Print_Area" localSheetId="0">'91E'!$A$1:$Q$62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8" i="1" l="1"/>
  <c r="M50" i="1"/>
  <c r="J48" i="1" l="1"/>
  <c r="G48" i="1"/>
  <c r="N56" i="1" l="1"/>
  <c r="N45" i="1" l="1"/>
  <c r="M45" i="1"/>
  <c r="G45" i="1"/>
  <c r="P49" i="1" l="1"/>
  <c r="P48" i="1"/>
  <c r="P47" i="1"/>
  <c r="P46" i="1"/>
  <c r="O46" i="1"/>
  <c r="O38" i="1"/>
  <c r="O37" i="1"/>
  <c r="O33" i="1"/>
  <c r="P24" i="1"/>
  <c r="O50" i="1"/>
  <c r="O49" i="1"/>
  <c r="O48" i="1"/>
  <c r="O47" i="1"/>
  <c r="K32" i="1" l="1"/>
  <c r="K36" i="1"/>
  <c r="K35" i="1"/>
  <c r="K31" i="1"/>
  <c r="G51" i="1"/>
  <c r="G59" i="1" s="1"/>
  <c r="K45" i="1"/>
  <c r="P45" i="1" s="1"/>
  <c r="K56" i="1"/>
  <c r="N51" i="1"/>
  <c r="J45" i="1"/>
  <c r="O45" i="1" s="1"/>
  <c r="J51" i="1"/>
  <c r="J56" i="1"/>
  <c r="M51" i="1"/>
  <c r="M56" i="1"/>
  <c r="M59" i="1" s="1"/>
  <c r="N23" i="1"/>
  <c r="N19" i="1" s="1"/>
  <c r="K23" i="1"/>
  <c r="H23" i="1"/>
  <c r="H19" i="1" s="1"/>
  <c r="G19" i="1"/>
  <c r="J19" i="1"/>
  <c r="J36" i="1"/>
  <c r="M36" i="1"/>
  <c r="M35" i="1" s="1"/>
  <c r="J32" i="1"/>
  <c r="M32" i="1"/>
  <c r="M19" i="1"/>
  <c r="L58" i="1"/>
  <c r="L57" i="1"/>
  <c r="L56" i="1" s="1"/>
  <c r="L55" i="1"/>
  <c r="L54" i="1"/>
  <c r="L52" i="1"/>
  <c r="L50" i="1"/>
  <c r="L49" i="1"/>
  <c r="L48" i="1"/>
  <c r="L47" i="1"/>
  <c r="L46" i="1"/>
  <c r="L39" i="1"/>
  <c r="L38" i="1"/>
  <c r="L37" i="1"/>
  <c r="L33" i="1"/>
  <c r="L24" i="1"/>
  <c r="L23" i="1" s="1"/>
  <c r="I24" i="1"/>
  <c r="I23" i="1" s="1"/>
  <c r="I46" i="1"/>
  <c r="I47" i="1"/>
  <c r="I48" i="1"/>
  <c r="I49" i="1"/>
  <c r="I50" i="1"/>
  <c r="I52" i="1"/>
  <c r="I53" i="1"/>
  <c r="I54" i="1"/>
  <c r="I55" i="1"/>
  <c r="I57" i="1"/>
  <c r="I58" i="1"/>
  <c r="I56" i="1"/>
  <c r="H45" i="1"/>
  <c r="H51" i="1"/>
  <c r="H56" i="1"/>
  <c r="G36" i="1"/>
  <c r="G35" i="1" s="1"/>
  <c r="I35" i="1" s="1"/>
  <c r="G32" i="1"/>
  <c r="I32" i="1" s="1"/>
  <c r="H31" i="1"/>
  <c r="G56" i="1"/>
  <c r="I39" i="1"/>
  <c r="I38" i="1"/>
  <c r="I37" i="1"/>
  <c r="I33" i="1"/>
  <c r="P23" i="1" l="1"/>
  <c r="H40" i="1"/>
  <c r="I19" i="1"/>
  <c r="K19" i="1" s="1"/>
  <c r="P19" i="1" s="1"/>
  <c r="I51" i="1"/>
  <c r="K53" i="1"/>
  <c r="N59" i="1"/>
  <c r="N40" i="1"/>
  <c r="O32" i="1"/>
  <c r="O36" i="1"/>
  <c r="M31" i="1"/>
  <c r="L45" i="1"/>
  <c r="J59" i="1"/>
  <c r="O59" i="1" s="1"/>
  <c r="L36" i="1"/>
  <c r="J35" i="1"/>
  <c r="J31" i="1" s="1"/>
  <c r="L32" i="1"/>
  <c r="H59" i="1"/>
  <c r="I45" i="1"/>
  <c r="I31" i="1"/>
  <c r="I36" i="1"/>
  <c r="G31" i="1"/>
  <c r="G40" i="1" s="1"/>
  <c r="I40" i="1" l="1"/>
  <c r="I59" i="1"/>
  <c r="K40" i="1"/>
  <c r="L19" i="1"/>
  <c r="L53" i="1"/>
  <c r="L51" i="1" s="1"/>
  <c r="L59" i="1" s="1"/>
  <c r="K51" i="1"/>
  <c r="K59" i="1" s="1"/>
  <c r="P59" i="1" s="1"/>
  <c r="N60" i="1"/>
  <c r="M40" i="1"/>
  <c r="O35" i="1"/>
  <c r="L35" i="1"/>
  <c r="L31" i="1" s="1"/>
  <c r="O31" i="1"/>
  <c r="J40" i="1"/>
  <c r="L40" i="1" l="1"/>
  <c r="O40" i="1"/>
</calcChain>
</file>

<file path=xl/sharedStrings.xml><?xml version="1.0" encoding="utf-8"?>
<sst xmlns="http://schemas.openxmlformats.org/spreadsheetml/2006/main" count="65" uniqueCount="48">
  <si>
    <t xml:space="preserve">F L U J O  DE  E F E C T I V O </t>
  </si>
  <si>
    <t>P R O D U C T O R A S  D E  B I E N E S  Y  S E R V I C I O S</t>
  </si>
  <si>
    <t>( P e s o s )</t>
  </si>
  <si>
    <t>ENTIDAD:</t>
  </si>
  <si>
    <t>CONCEPTOS</t>
  </si>
  <si>
    <t>ORIGINAL</t>
  </si>
  <si>
    <t>MODIFICADO</t>
  </si>
  <si>
    <t>EJERCIDO</t>
  </si>
  <si>
    <t>OBTENIDO</t>
  </si>
  <si>
    <t>VARIACIÓN MODIFICADO vs
EJERCIDO           OBTENIDO</t>
  </si>
  <si>
    <t>FISCALES</t>
  </si>
  <si>
    <t>PROPIOS</t>
  </si>
  <si>
    <t>TOTAL</t>
  </si>
  <si>
    <t>INGRESOS</t>
  </si>
  <si>
    <t>TOTAL DE RECURSOS</t>
  </si>
  <si>
    <t xml:space="preserve">DISPONIBILIDAD INICIAL </t>
  </si>
  <si>
    <t>CORRIENTES Y DE CAPITAL</t>
  </si>
  <si>
    <t>VENTA DE BIENES</t>
  </si>
  <si>
    <t xml:space="preserve">INTERNAS 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</si>
  <si>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</si>
  <si>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</si>
  <si>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</si>
  <si>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</si>
  <si>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</si>
  <si>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</si>
  <si>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</si>
  <si>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</si>
  <si>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</si>
  <si>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</si>
  <si>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</si>
  <si>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</si>
  <si>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</si>
  <si>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SUMA DE INGRESOS DEL AÑO</t>
  </si>
  <si>
    <t>EGRESOS</t>
  </si>
  <si>
    <t>GASTO CORRIENTE</t>
  </si>
  <si>
    <t>MATERIALES Y SUMINISTROS</t>
  </si>
  <si>
    <t>SERVICIOS GENERALES</t>
  </si>
  <si>
    <t>OTRAS EROGACIONES</t>
  </si>
  <si>
    <t>BIENES MUEBLES E INMUEBLES</t>
  </si>
  <si>
    <t>OBRA PÚBLICA</t>
  </si>
  <si>
    <t>EGRESOS POR OPERACIONES AJENAS</t>
  </si>
  <si>
    <t>POR CUENTA DE TERCEROS</t>
  </si>
  <si>
    <t>EROGACIONES RECUPERABLES</t>
  </si>
  <si>
    <t>SUMA DE EGRESOS DEL AÑO</t>
  </si>
  <si>
    <t>DISPONIBILIDAD FINAL</t>
  </si>
  <si>
    <t>Anexo 5.10.1.c Formato para carpeta de Organo de Gobierno Flujo Efectivo SHCP</t>
  </si>
  <si>
    <t>91E EL COLEGIO DE LA FRONTERA SUR</t>
  </si>
  <si>
    <t>P R E S U P U E S T O  D E  E G R E S O S  D E  L A  F E D E R A C I Ó N  2 0 2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</si>
</sst>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(#,##0.00\)\ 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 applyProtection="1"/>
    <xf numFmtId="0" fontId="1" fillId="0" borderId="0" xfId="0" applyFont="1" applyBorder="1" applyAlignment="1" applyProtection="1">
      <alignment horizontal="centerContinuous" wrapText="1"/>
    </xf>
    <xf numFmtId="0" fontId="1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 wrapText="1"/>
    </xf>
    <xf numFmtId="0" fontId="1" fillId="0" borderId="1" xfId="0" applyFont="1" applyFill="1" applyBorder="1" applyAlignment="1" applyProtection="1">
      <alignment horizontal="centerContinuous" wrapText="1"/>
    </xf>
    <xf numFmtId="0" fontId="1" fillId="0" borderId="2" xfId="0" applyFont="1" applyBorder="1" applyAlignment="1" applyProtection="1">
      <alignment horizontal="centerContinuous" wrapText="1"/>
    </xf>
    <xf numFmtId="0" fontId="1" fillId="0" borderId="3" xfId="0" applyFont="1" applyBorder="1" applyAlignment="1" applyProtection="1">
      <alignment horizontal="centerContinuous" wrapText="1"/>
    </xf>
    <xf numFmtId="0" fontId="1" fillId="0" borderId="4" xfId="0" applyFont="1" applyFill="1" applyBorder="1" applyAlignment="1" applyProtection="1">
      <alignment horizontal="centerContinuous" wrapText="1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justify" wrapText="1" indent="1"/>
    </xf>
    <xf numFmtId="0" fontId="1" fillId="0" borderId="5" xfId="0" applyFont="1" applyBorder="1" applyAlignment="1" applyProtection="1">
      <alignment horizontal="left" vertical="justify" wrapText="1" indent="1"/>
    </xf>
    <xf numFmtId="0" fontId="1" fillId="0" borderId="6" xfId="0" applyFont="1" applyFill="1" applyBorder="1" applyAlignment="1" applyProtection="1">
      <alignment horizontal="centerContinuous" wrapText="1"/>
    </xf>
    <xf numFmtId="0" fontId="1" fillId="0" borderId="7" xfId="0" applyFont="1" applyBorder="1" applyAlignment="1" applyProtection="1">
      <alignment horizontal="centerContinuous" wrapText="1"/>
    </xf>
    <xf numFmtId="0" fontId="1" fillId="0" borderId="8" xfId="0" applyFont="1" applyBorder="1" applyAlignment="1" applyProtection="1">
      <alignment horizontal="centerContinuous" wrapText="1"/>
    </xf>
    <xf numFmtId="43" fontId="2" fillId="0" borderId="12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43" fontId="2" fillId="0" borderId="12" xfId="1" applyFont="1" applyFill="1" applyBorder="1" applyAlignment="1" applyProtection="1">
      <alignment horizontal="center" vertical="center"/>
    </xf>
    <xf numFmtId="43" fontId="2" fillId="0" borderId="13" xfId="1" applyFont="1" applyFill="1" applyBorder="1" applyAlignment="1" applyProtection="1">
      <alignment horizontal="center" vertical="center"/>
    </xf>
    <xf numFmtId="43" fontId="2" fillId="0" borderId="13" xfId="1" applyFont="1" applyFill="1" applyBorder="1" applyAlignment="1" applyProtection="1">
      <alignment horizontal="center" vertical="center" wrapText="1"/>
    </xf>
    <xf numFmtId="43" fontId="2" fillId="0" borderId="6" xfId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/>
    <xf numFmtId="0" fontId="2" fillId="0" borderId="0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5" xfId="0" applyFont="1" applyFill="1" applyBorder="1" applyAlignment="1" applyProtection="1">
      <alignment horizontal="centerContinuous" vertical="center"/>
    </xf>
    <xf numFmtId="43" fontId="2" fillId="0" borderId="14" xfId="1" applyFont="1" applyFill="1" applyBorder="1" applyAlignment="1" applyProtection="1">
      <alignment horizontal="center" vertical="center" wrapText="1"/>
    </xf>
    <xf numFmtId="43" fontId="2" fillId="0" borderId="4" xfId="1" applyFont="1" applyFill="1" applyBorder="1" applyAlignment="1" applyProtection="1">
      <alignment horizontal="center" vertical="center" wrapText="1"/>
    </xf>
    <xf numFmtId="164" fontId="2" fillId="0" borderId="14" xfId="1" applyNumberFormat="1" applyFont="1" applyFill="1" applyBorder="1" applyAlignment="1" applyProtection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0" fillId="0" borderId="0" xfId="0" applyFill="1" applyBorder="1" applyProtection="1"/>
    <xf numFmtId="0" fontId="0" fillId="0" borderId="4" xfId="0" applyFill="1" applyBorder="1" applyProtection="1"/>
    <xf numFmtId="0" fontId="1" fillId="0" borderId="0" xfId="0" applyFont="1" applyFill="1" applyBorder="1" applyProtection="1"/>
    <xf numFmtId="0" fontId="1" fillId="0" borderId="5" xfId="0" applyFont="1" applyFill="1" applyBorder="1" applyProtection="1"/>
    <xf numFmtId="43" fontId="1" fillId="0" borderId="13" xfId="1" applyFont="1" applyFill="1" applyBorder="1" applyProtection="1"/>
    <xf numFmtId="164" fontId="1" fillId="0" borderId="13" xfId="1" applyNumberFormat="1" applyFont="1" applyFill="1" applyBorder="1" applyProtection="1"/>
    <xf numFmtId="43" fontId="1" fillId="0" borderId="12" xfId="1" applyFont="1" applyFill="1" applyBorder="1" applyProtection="1"/>
    <xf numFmtId="164" fontId="1" fillId="0" borderId="12" xfId="1" applyNumberFormat="1" applyFont="1" applyFill="1" applyBorder="1" applyProtection="1"/>
    <xf numFmtId="0" fontId="0" fillId="0" borderId="5" xfId="0" applyFill="1" applyBorder="1" applyProtection="1"/>
    <xf numFmtId="43" fontId="3" fillId="0" borderId="14" xfId="1" applyFill="1" applyBorder="1" applyProtection="1"/>
    <xf numFmtId="164" fontId="3" fillId="0" borderId="14" xfId="1" applyNumberFormat="1" applyFill="1" applyBorder="1" applyProtection="1"/>
    <xf numFmtId="43" fontId="0" fillId="0" borderId="0" xfId="0" applyNumberFormat="1" applyFill="1" applyBorder="1" applyProtection="1"/>
    <xf numFmtId="43" fontId="1" fillId="0" borderId="14" xfId="1" applyFont="1" applyFill="1" applyBorder="1" applyProtection="1"/>
    <xf numFmtId="164" fontId="1" fillId="0" borderId="14" xfId="1" applyNumberFormat="1" applyFont="1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13" xfId="0" applyFill="1" applyBorder="1" applyProtection="1"/>
    <xf numFmtId="164" fontId="0" fillId="0" borderId="13" xfId="0" applyNumberFormat="1" applyFill="1" applyBorder="1" applyProtection="1"/>
    <xf numFmtId="0" fontId="3" fillId="0" borderId="1" xfId="0" applyFont="1" applyFill="1" applyBorder="1" applyProtection="1"/>
    <xf numFmtId="0" fontId="2" fillId="0" borderId="2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43" fontId="2" fillId="0" borderId="15" xfId="1" applyFont="1" applyFill="1" applyBorder="1" applyAlignment="1" applyProtection="1">
      <alignment horizontal="center" vertical="center" wrapText="1"/>
    </xf>
    <xf numFmtId="43" fontId="2" fillId="0" borderId="1" xfId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43" fontId="2" fillId="0" borderId="5" xfId="1" applyFont="1" applyFill="1" applyBorder="1" applyAlignment="1" applyProtection="1">
      <alignment horizontal="center" vertical="center" wrapText="1"/>
    </xf>
    <xf numFmtId="0" fontId="0" fillId="0" borderId="14" xfId="0" applyFill="1" applyBorder="1" applyProtection="1"/>
    <xf numFmtId="164" fontId="0" fillId="0" borderId="14" xfId="0" applyNumberFormat="1" applyFill="1" applyBorder="1" applyProtection="1"/>
    <xf numFmtId="43" fontId="1" fillId="0" borderId="5" xfId="1" applyFont="1" applyFill="1" applyBorder="1" applyProtection="1"/>
    <xf numFmtId="43" fontId="3" fillId="0" borderId="5" xfId="1" applyFill="1" applyBorder="1" applyProtection="1"/>
    <xf numFmtId="43" fontId="3" fillId="0" borderId="14" xfId="1" applyFont="1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164" fontId="0" fillId="0" borderId="10" xfId="0" applyNumberFormat="1" applyFill="1" applyBorder="1" applyProtection="1"/>
    <xf numFmtId="164" fontId="0" fillId="0" borderId="11" xfId="0" applyNumberFormat="1" applyFill="1" applyBorder="1" applyProtection="1"/>
    <xf numFmtId="0" fontId="3" fillId="0" borderId="0" xfId="0" applyFont="1" applyBorder="1" applyAlignment="1" applyProtection="1">
      <alignment horizontal="center"/>
    </xf>
    <xf numFmtId="43" fontId="2" fillId="0" borderId="9" xfId="1" applyFont="1" applyFill="1" applyBorder="1" applyAlignment="1" applyProtection="1">
      <alignment horizontal="center" vertical="center" wrapText="1"/>
    </xf>
    <xf numFmtId="43" fontId="0" fillId="0" borderId="0" xfId="0" applyNumberFormat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43" fontId="2" fillId="0" borderId="9" xfId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Millares_FLUJO 90A CIGGE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zoomScale="80" zoomScaleNormal="80" workbookViewId="0">
      <selection activeCell="N67" sqref="N67"/>
    </sheetView>
  </sheetViews>
  <sheetFormatPr baseColWidth="10" defaultRowHeight="12.75" x14ac:dyDescent="0.2"/>
  <cols>
    <col min="1" max="1" width="0.85546875" style="1" customWidth="1"/>
    <col min="2" max="2" width="2.28515625" style="1" customWidth="1"/>
    <col min="3" max="3" width="3" style="1" customWidth="1"/>
    <col min="4" max="4" width="2.85546875" style="1" customWidth="1"/>
    <col min="5" max="5" width="4.28515625" style="1" customWidth="1"/>
    <col min="6" max="6" width="35.7109375" style="1" customWidth="1"/>
    <col min="7" max="16" width="19.28515625" style="1" customWidth="1"/>
    <col min="17" max="17" width="0.85546875" style="1" customWidth="1"/>
    <col min="18" max="16384" width="11.42578125" style="1"/>
  </cols>
  <sheetData>
    <row r="1" spans="1:17" x14ac:dyDescent="0.2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">
      <c r="B3" s="2" t="s">
        <v>47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5.0999999999999996" customHeight="1" thickBot="1" x14ac:dyDescent="0.25"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2"/>
    </row>
    <row r="10" spans="1:17" ht="12.75" customHeight="1" x14ac:dyDescent="0.2">
      <c r="B10" s="8"/>
      <c r="C10" s="71" t="s">
        <v>3</v>
      </c>
      <c r="D10" s="71"/>
      <c r="E10" s="71"/>
      <c r="F10" s="9" t="s">
        <v>46</v>
      </c>
      <c r="G10" s="9"/>
      <c r="H10" s="9"/>
      <c r="I10" s="9"/>
      <c r="J10" s="9"/>
      <c r="K10" s="10"/>
      <c r="L10" s="10"/>
      <c r="M10" s="10"/>
      <c r="N10" s="10"/>
      <c r="O10" s="9"/>
      <c r="P10" s="11"/>
      <c r="Q10" s="2"/>
    </row>
    <row r="11" spans="1:17" ht="13.5" thickBot="1" x14ac:dyDescent="0.2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2"/>
    </row>
    <row r="12" spans="1:17" ht="15" customHeight="1" thickBot="1" x14ac:dyDescent="0.25"/>
    <row r="13" spans="1:17" ht="31.5" customHeight="1" thickBot="1" x14ac:dyDescent="0.25">
      <c r="B13" s="72" t="s">
        <v>4</v>
      </c>
      <c r="C13" s="73"/>
      <c r="D13" s="73"/>
      <c r="E13" s="73"/>
      <c r="F13" s="74"/>
      <c r="G13" s="78" t="s">
        <v>5</v>
      </c>
      <c r="H13" s="79"/>
      <c r="I13" s="80"/>
      <c r="J13" s="78" t="s">
        <v>6</v>
      </c>
      <c r="K13" s="79"/>
      <c r="L13" s="80"/>
      <c r="M13" s="67" t="s">
        <v>7</v>
      </c>
      <c r="N13" s="15" t="s">
        <v>8</v>
      </c>
      <c r="O13" s="81" t="s">
        <v>9</v>
      </c>
      <c r="P13" s="82"/>
      <c r="Q13" s="70"/>
    </row>
    <row r="14" spans="1:17" s="16" customFormat="1" ht="15.75" customHeight="1" thickBot="1" x14ac:dyDescent="0.25">
      <c r="B14" s="75"/>
      <c r="C14" s="76"/>
      <c r="D14" s="76"/>
      <c r="E14" s="76"/>
      <c r="F14" s="77"/>
      <c r="G14" s="17" t="s">
        <v>10</v>
      </c>
      <c r="H14" s="15" t="s">
        <v>11</v>
      </c>
      <c r="I14" s="15" t="s">
        <v>12</v>
      </c>
      <c r="J14" s="18" t="s">
        <v>10</v>
      </c>
      <c r="K14" s="19" t="s">
        <v>11</v>
      </c>
      <c r="L14" s="15" t="s">
        <v>12</v>
      </c>
      <c r="M14" s="20" t="s">
        <v>10</v>
      </c>
      <c r="N14" s="20" t="s">
        <v>11</v>
      </c>
      <c r="O14" s="17" t="s">
        <v>10</v>
      </c>
      <c r="P14" s="15" t="s">
        <v>11</v>
      </c>
      <c r="Q14" s="70"/>
    </row>
    <row r="15" spans="1:17" s="16" customFormat="1" ht="15.75" x14ac:dyDescent="0.2">
      <c r="B15" s="21"/>
      <c r="C15" s="22" t="s">
        <v>13</v>
      </c>
      <c r="D15" s="23"/>
      <c r="E15" s="23"/>
      <c r="F15" s="24"/>
      <c r="G15" s="25"/>
      <c r="H15" s="25"/>
      <c r="I15" s="25"/>
      <c r="J15" s="25"/>
      <c r="K15" s="26"/>
      <c r="L15" s="26"/>
      <c r="M15" s="26"/>
      <c r="N15" s="26"/>
      <c r="O15" s="27"/>
      <c r="P15" s="28"/>
      <c r="Q15" s="21"/>
    </row>
    <row r="16" spans="1:17" s="16" customFormat="1" ht="15.75" x14ac:dyDescent="0.2">
      <c r="B16" s="21"/>
      <c r="F16" s="29"/>
      <c r="G16" s="25"/>
      <c r="H16" s="25"/>
      <c r="I16" s="25"/>
      <c r="J16" s="25"/>
      <c r="K16" s="26"/>
      <c r="L16" s="26"/>
      <c r="M16" s="26"/>
      <c r="N16" s="26"/>
      <c r="O16" s="27"/>
      <c r="P16" s="28"/>
      <c r="Q16" s="21"/>
    </row>
    <row r="17" spans="2:18" s="30" customFormat="1" ht="13.5" thickBot="1" x14ac:dyDescent="0.25">
      <c r="B17" s="31"/>
      <c r="C17" s="32" t="s">
        <v>14</v>
      </c>
      <c r="D17" s="32"/>
      <c r="E17" s="32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1"/>
    </row>
    <row r="18" spans="2:18" s="30" customFormat="1" ht="13.5" thickBot="1" x14ac:dyDescent="0.25">
      <c r="B18" s="31"/>
      <c r="C18" s="32" t="s">
        <v>15</v>
      </c>
      <c r="D18" s="32"/>
      <c r="E18" s="32"/>
      <c r="F18" s="33"/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62095274</v>
      </c>
      <c r="O18" s="37"/>
      <c r="P18" s="37"/>
      <c r="Q18" s="31"/>
    </row>
    <row r="19" spans="2:18" s="30" customFormat="1" ht="13.5" thickBot="1" x14ac:dyDescent="0.25">
      <c r="B19" s="31"/>
      <c r="C19" s="32" t="s">
        <v>16</v>
      </c>
      <c r="D19" s="32"/>
      <c r="E19" s="32"/>
      <c r="F19" s="33"/>
      <c r="G19" s="34">
        <f>+G23</f>
        <v>0</v>
      </c>
      <c r="H19" s="34">
        <f>+H23</f>
        <v>42343189</v>
      </c>
      <c r="I19" s="34">
        <f>+G19+H19</f>
        <v>42343189</v>
      </c>
      <c r="J19" s="34">
        <f>+J23</f>
        <v>0</v>
      </c>
      <c r="K19" s="34">
        <f>+I19+J19</f>
        <v>42343189</v>
      </c>
      <c r="L19" s="34">
        <f>+J19+K19</f>
        <v>42343189</v>
      </c>
      <c r="M19" s="34">
        <f>+M23</f>
        <v>0</v>
      </c>
      <c r="N19" s="34">
        <f>+N23</f>
        <v>13249785</v>
      </c>
      <c r="O19" s="35"/>
      <c r="P19" s="35">
        <f>+N19/K19%-100</f>
        <v>-68.708580263050095</v>
      </c>
      <c r="Q19" s="31"/>
    </row>
    <row r="20" spans="2:18" s="30" customFormat="1" x14ac:dyDescent="0.2">
      <c r="B20" s="31"/>
      <c r="D20" s="30" t="s">
        <v>17</v>
      </c>
      <c r="F20" s="38"/>
      <c r="G20" s="39"/>
      <c r="H20" s="39"/>
      <c r="I20" s="39"/>
      <c r="J20" s="39"/>
      <c r="K20" s="39"/>
      <c r="L20" s="39"/>
      <c r="M20" s="39"/>
      <c r="N20" s="39"/>
      <c r="O20" s="40"/>
      <c r="P20" s="40"/>
      <c r="Q20" s="31"/>
    </row>
    <row r="21" spans="2:18" s="30" customFormat="1" x14ac:dyDescent="0.2">
      <c r="B21" s="31"/>
      <c r="E21" s="30" t="s">
        <v>18</v>
      </c>
      <c r="F21" s="38"/>
      <c r="G21" s="39"/>
      <c r="H21" s="39"/>
      <c r="I21" s="39"/>
      <c r="J21" s="39"/>
      <c r="K21" s="39"/>
      <c r="L21" s="39"/>
      <c r="M21" s="39"/>
      <c r="N21" s="39"/>
      <c r="O21" s="40"/>
      <c r="P21" s="40"/>
      <c r="Q21" s="31"/>
    </row>
    <row r="22" spans="2:18" s="30" customFormat="1" x14ac:dyDescent="0.2">
      <c r="B22" s="31"/>
      <c r="E22" s="30" t="s">
        <v>19</v>
      </c>
      <c r="F22" s="38"/>
      <c r="G22" s="39"/>
      <c r="H22" s="39"/>
      <c r="I22" s="39"/>
      <c r="J22" s="39"/>
      <c r="K22" s="39"/>
      <c r="L22" s="39"/>
      <c r="M22" s="39"/>
      <c r="N22" s="39"/>
      <c r="O22" s="40"/>
      <c r="P22" s="40"/>
      <c r="Q22" s="31"/>
    </row>
    <row r="23" spans="2:18" s="30" customFormat="1" x14ac:dyDescent="0.2">
      <c r="B23" s="31"/>
      <c r="D23" s="30" t="s">
        <v>20</v>
      </c>
      <c r="F23" s="38"/>
      <c r="G23" s="39"/>
      <c r="H23" s="39">
        <f>+H24</f>
        <v>42343189</v>
      </c>
      <c r="I23" s="39">
        <f>+I24</f>
        <v>42343189</v>
      </c>
      <c r="J23" s="39"/>
      <c r="K23" s="39">
        <f>+K24</f>
        <v>42343189</v>
      </c>
      <c r="L23" s="39">
        <f>+L24</f>
        <v>42343189</v>
      </c>
      <c r="M23" s="39"/>
      <c r="N23" s="39">
        <f>+N24</f>
        <v>13249785</v>
      </c>
      <c r="O23" s="40"/>
      <c r="P23" s="40">
        <f>+N23/K23%-100</f>
        <v>-68.708580263050095</v>
      </c>
      <c r="Q23" s="31"/>
    </row>
    <row r="24" spans="2:18" s="30" customFormat="1" x14ac:dyDescent="0.2">
      <c r="B24" s="31"/>
      <c r="E24" s="30" t="s">
        <v>18</v>
      </c>
      <c r="F24" s="38"/>
      <c r="G24" s="39"/>
      <c r="H24" s="39">
        <v>42343189</v>
      </c>
      <c r="I24" s="39">
        <f>+H24</f>
        <v>42343189</v>
      </c>
      <c r="J24" s="39"/>
      <c r="K24" s="39">
        <v>42343189</v>
      </c>
      <c r="L24" s="39">
        <f>+K24</f>
        <v>42343189</v>
      </c>
      <c r="M24" s="39"/>
      <c r="N24" s="39">
        <v>13249785</v>
      </c>
      <c r="O24" s="40"/>
      <c r="P24" s="40">
        <f>+N24/K24%-100</f>
        <v>-68.708580263050095</v>
      </c>
      <c r="Q24" s="31"/>
      <c r="R24" s="41"/>
    </row>
    <row r="25" spans="2:18" s="30" customFormat="1" x14ac:dyDescent="0.2">
      <c r="B25" s="31"/>
      <c r="E25" s="30" t="s">
        <v>19</v>
      </c>
      <c r="F25" s="38"/>
      <c r="G25" s="39"/>
      <c r="H25" s="39"/>
      <c r="I25" s="39"/>
      <c r="J25" s="39"/>
      <c r="K25" s="39"/>
      <c r="L25" s="39"/>
      <c r="M25" s="39"/>
      <c r="N25" s="39"/>
      <c r="O25" s="40"/>
      <c r="P25" s="40"/>
      <c r="Q25" s="31"/>
    </row>
    <row r="26" spans="2:18" s="30" customFormat="1" x14ac:dyDescent="0.2">
      <c r="B26" s="31"/>
      <c r="D26" s="30" t="s">
        <v>21</v>
      </c>
      <c r="F26" s="38"/>
      <c r="G26" s="39"/>
      <c r="H26" s="39"/>
      <c r="I26" s="39"/>
      <c r="J26" s="39"/>
      <c r="K26" s="39"/>
      <c r="L26" s="39"/>
      <c r="M26" s="39"/>
      <c r="N26" s="39"/>
      <c r="O26" s="40"/>
      <c r="P26" s="40"/>
      <c r="Q26" s="31"/>
    </row>
    <row r="27" spans="2:18" s="30" customFormat="1" x14ac:dyDescent="0.2">
      <c r="B27" s="31"/>
      <c r="E27" s="30" t="s">
        <v>22</v>
      </c>
      <c r="F27" s="38"/>
      <c r="G27" s="39"/>
      <c r="H27" s="39"/>
      <c r="I27" s="39"/>
      <c r="J27" s="39"/>
      <c r="K27" s="39"/>
      <c r="L27" s="39"/>
      <c r="M27" s="39"/>
      <c r="N27" s="39"/>
      <c r="O27" s="40"/>
      <c r="P27" s="40"/>
      <c r="Q27" s="31"/>
    </row>
    <row r="28" spans="2:18" s="30" customFormat="1" x14ac:dyDescent="0.2">
      <c r="B28" s="31"/>
      <c r="E28" s="30" t="s">
        <v>23</v>
      </c>
      <c r="F28" s="38"/>
      <c r="G28" s="39"/>
      <c r="H28" s="39"/>
      <c r="I28" s="39"/>
      <c r="J28" s="39"/>
      <c r="K28" s="39"/>
      <c r="L28" s="39"/>
      <c r="M28" s="39"/>
      <c r="N28" s="39"/>
      <c r="O28" s="40"/>
      <c r="P28" s="40"/>
      <c r="Q28" s="31"/>
    </row>
    <row r="29" spans="2:18" s="30" customFormat="1" x14ac:dyDescent="0.2">
      <c r="B29" s="31"/>
      <c r="E29" s="30" t="s">
        <v>24</v>
      </c>
      <c r="F29" s="38"/>
      <c r="G29" s="39"/>
      <c r="H29" s="39"/>
      <c r="I29" s="39"/>
      <c r="J29" s="39"/>
      <c r="K29" s="39"/>
      <c r="L29" s="39"/>
      <c r="M29" s="39"/>
      <c r="N29" s="39"/>
      <c r="O29" s="40"/>
      <c r="P29" s="40"/>
      <c r="Q29" s="31"/>
    </row>
    <row r="30" spans="2:18" s="30" customFormat="1" ht="13.5" thickBot="1" x14ac:dyDescent="0.25">
      <c r="B30" s="31"/>
      <c r="F30" s="38"/>
      <c r="G30" s="39"/>
      <c r="H30" s="39"/>
      <c r="I30" s="39"/>
      <c r="J30" s="39"/>
      <c r="K30" s="39"/>
      <c r="L30" s="39"/>
      <c r="M30" s="39"/>
      <c r="N30" s="39"/>
      <c r="O30" s="40"/>
      <c r="P30" s="40"/>
      <c r="Q30" s="31"/>
    </row>
    <row r="31" spans="2:18" s="30" customFormat="1" ht="13.5" thickBot="1" x14ac:dyDescent="0.25">
      <c r="B31" s="31"/>
      <c r="C31" s="32" t="s">
        <v>25</v>
      </c>
      <c r="D31" s="32"/>
      <c r="E31" s="32"/>
      <c r="F31" s="33"/>
      <c r="G31" s="36">
        <f t="shared" ref="G31:M31" si="0">+G32+G35</f>
        <v>371064604</v>
      </c>
      <c r="H31" s="36">
        <f t="shared" si="0"/>
        <v>0</v>
      </c>
      <c r="I31" s="36">
        <f t="shared" si="0"/>
        <v>371064604</v>
      </c>
      <c r="J31" s="36">
        <f t="shared" si="0"/>
        <v>379401422</v>
      </c>
      <c r="K31" s="36">
        <f t="shared" si="0"/>
        <v>0</v>
      </c>
      <c r="L31" s="36">
        <f t="shared" si="0"/>
        <v>379401422</v>
      </c>
      <c r="M31" s="36">
        <f t="shared" si="0"/>
        <v>184917956</v>
      </c>
      <c r="N31" s="36">
        <v>0</v>
      </c>
      <c r="O31" s="37">
        <f>+M31/J31%-100</f>
        <v>-51.260605449180424</v>
      </c>
      <c r="P31" s="37"/>
      <c r="Q31" s="31"/>
    </row>
    <row r="32" spans="2:18" s="30" customFormat="1" x14ac:dyDescent="0.2">
      <c r="B32" s="31"/>
      <c r="D32" s="32" t="s">
        <v>26</v>
      </c>
      <c r="F32" s="38"/>
      <c r="G32" s="42">
        <f>+G33</f>
        <v>3252138</v>
      </c>
      <c r="H32" s="39"/>
      <c r="I32" s="42">
        <f>+G32+H32</f>
        <v>3252138</v>
      </c>
      <c r="J32" s="42">
        <f>+J33</f>
        <v>3252138</v>
      </c>
      <c r="K32" s="42">
        <f>+K33</f>
        <v>0</v>
      </c>
      <c r="L32" s="42">
        <f>+J32+K32</f>
        <v>3252138</v>
      </c>
      <c r="M32" s="42">
        <f>+M33</f>
        <v>1841420</v>
      </c>
      <c r="N32" s="39"/>
      <c r="O32" s="43">
        <f>+M32/J32%-100</f>
        <v>-43.378171529006458</v>
      </c>
      <c r="P32" s="40"/>
      <c r="Q32" s="31"/>
    </row>
    <row r="33" spans="2:17" s="30" customFormat="1" x14ac:dyDescent="0.2">
      <c r="B33" s="31"/>
      <c r="E33" s="30" t="s">
        <v>27</v>
      </c>
      <c r="F33" s="38"/>
      <c r="G33" s="39">
        <v>3252138</v>
      </c>
      <c r="H33" s="39"/>
      <c r="I33" s="39">
        <f>+G33+H33</f>
        <v>3252138</v>
      </c>
      <c r="J33" s="39">
        <v>3252138</v>
      </c>
      <c r="K33" s="39">
        <v>0</v>
      </c>
      <c r="L33" s="39">
        <f>+J33+K33</f>
        <v>3252138</v>
      </c>
      <c r="M33" s="39">
        <v>1841420</v>
      </c>
      <c r="N33" s="39"/>
      <c r="O33" s="40">
        <f>+M33/J33%-100</f>
        <v>-43.378171529006458</v>
      </c>
      <c r="P33" s="40"/>
      <c r="Q33" s="31"/>
    </row>
    <row r="34" spans="2:17" s="30" customFormat="1" x14ac:dyDescent="0.2">
      <c r="B34" s="31"/>
      <c r="E34" s="30" t="s">
        <v>28</v>
      </c>
      <c r="F34" s="38"/>
      <c r="G34" s="39"/>
      <c r="H34" s="39"/>
      <c r="I34" s="39"/>
      <c r="J34" s="39"/>
      <c r="K34" s="39"/>
      <c r="L34" s="39"/>
      <c r="M34" s="39"/>
      <c r="N34" s="39"/>
      <c r="O34" s="40"/>
      <c r="P34" s="40"/>
      <c r="Q34" s="31"/>
    </row>
    <row r="35" spans="2:17" s="30" customFormat="1" x14ac:dyDescent="0.2">
      <c r="B35" s="31"/>
      <c r="C35" s="32"/>
      <c r="D35" s="32" t="s">
        <v>29</v>
      </c>
      <c r="E35" s="32"/>
      <c r="F35" s="33"/>
      <c r="G35" s="42">
        <f>+G36</f>
        <v>367812466</v>
      </c>
      <c r="H35" s="42"/>
      <c r="I35" s="42">
        <f>+G35+H35</f>
        <v>367812466</v>
      </c>
      <c r="J35" s="42">
        <f>+J36</f>
        <v>376149284</v>
      </c>
      <c r="K35" s="42">
        <f>+K36</f>
        <v>0</v>
      </c>
      <c r="L35" s="42">
        <f>+J35+K35</f>
        <v>376149284</v>
      </c>
      <c r="M35" s="42">
        <f>+M36</f>
        <v>183076536</v>
      </c>
      <c r="N35" s="42"/>
      <c r="O35" s="43">
        <f>+M35/J35%-100</f>
        <v>-51.3287559521182</v>
      </c>
      <c r="P35" s="43"/>
      <c r="Q35" s="31"/>
    </row>
    <row r="36" spans="2:17" s="30" customFormat="1" x14ac:dyDescent="0.2">
      <c r="B36" s="31"/>
      <c r="E36" s="30" t="s">
        <v>27</v>
      </c>
      <c r="F36" s="38"/>
      <c r="G36" s="42">
        <f>+G37+G38</f>
        <v>367812466</v>
      </c>
      <c r="H36" s="42"/>
      <c r="I36" s="42">
        <f>+G36+H36</f>
        <v>367812466</v>
      </c>
      <c r="J36" s="42">
        <f>+J37+J38</f>
        <v>376149284</v>
      </c>
      <c r="K36" s="42">
        <f>+K37+K38</f>
        <v>0</v>
      </c>
      <c r="L36" s="42">
        <f>+J36+K36</f>
        <v>376149284</v>
      </c>
      <c r="M36" s="42">
        <f>+M37+M38</f>
        <v>183076536</v>
      </c>
      <c r="N36" s="42"/>
      <c r="O36" s="43">
        <f>+M36/J36%-100</f>
        <v>-51.3287559521182</v>
      </c>
      <c r="P36" s="43"/>
      <c r="Q36" s="31"/>
    </row>
    <row r="37" spans="2:17" s="30" customFormat="1" x14ac:dyDescent="0.2">
      <c r="B37" s="31"/>
      <c r="F37" s="38" t="s">
        <v>30</v>
      </c>
      <c r="G37" s="39">
        <v>317287955</v>
      </c>
      <c r="H37" s="39"/>
      <c r="I37" s="39">
        <f>+G37+H37</f>
        <v>317287955</v>
      </c>
      <c r="J37" s="39">
        <v>325624773</v>
      </c>
      <c r="K37" s="39">
        <v>0</v>
      </c>
      <c r="L37" s="39">
        <f>+J37+K37</f>
        <v>325624773</v>
      </c>
      <c r="M37" s="39">
        <v>160861144</v>
      </c>
      <c r="N37" s="39"/>
      <c r="O37" s="40">
        <f>+M37/J37%-100</f>
        <v>-50.599230360154444</v>
      </c>
      <c r="P37" s="40"/>
      <c r="Q37" s="31"/>
    </row>
    <row r="38" spans="2:17" s="30" customFormat="1" x14ac:dyDescent="0.2">
      <c r="B38" s="31"/>
      <c r="F38" s="38" t="s">
        <v>24</v>
      </c>
      <c r="G38" s="39">
        <v>50524511</v>
      </c>
      <c r="H38" s="39"/>
      <c r="I38" s="39">
        <f>+G38+H38</f>
        <v>50524511</v>
      </c>
      <c r="J38" s="39">
        <v>50524511</v>
      </c>
      <c r="K38" s="39">
        <v>0</v>
      </c>
      <c r="L38" s="39">
        <f>+J38+K38</f>
        <v>50524511</v>
      </c>
      <c r="M38" s="39">
        <v>22215392</v>
      </c>
      <c r="N38" s="39"/>
      <c r="O38" s="40">
        <f>+M38/J38%-100</f>
        <v>-56.030466084075506</v>
      </c>
      <c r="P38" s="40"/>
      <c r="Q38" s="31"/>
    </row>
    <row r="39" spans="2:17" s="30" customFormat="1" x14ac:dyDescent="0.2">
      <c r="B39" s="31"/>
      <c r="E39" s="16" t="s">
        <v>31</v>
      </c>
      <c r="F39" s="38"/>
      <c r="G39" s="39">
        <v>0</v>
      </c>
      <c r="H39" s="39"/>
      <c r="I39" s="39">
        <f>+G39+H39</f>
        <v>0</v>
      </c>
      <c r="J39" s="39"/>
      <c r="K39" s="39"/>
      <c r="L39" s="39">
        <f>+J39+K39</f>
        <v>0</v>
      </c>
      <c r="M39" s="39"/>
      <c r="N39" s="39"/>
      <c r="O39" s="40"/>
      <c r="P39" s="40"/>
      <c r="Q39" s="31"/>
    </row>
    <row r="40" spans="2:17" s="30" customFormat="1" x14ac:dyDescent="0.2">
      <c r="B40" s="31"/>
      <c r="C40" s="32" t="s">
        <v>32</v>
      </c>
      <c r="D40" s="32"/>
      <c r="E40" s="32"/>
      <c r="F40" s="33"/>
      <c r="G40" s="42">
        <f t="shared" ref="G40:M40" si="1">+G19+G31</f>
        <v>371064604</v>
      </c>
      <c r="H40" s="42">
        <f t="shared" si="1"/>
        <v>42343189</v>
      </c>
      <c r="I40" s="42">
        <f t="shared" si="1"/>
        <v>413407793</v>
      </c>
      <c r="J40" s="42">
        <f t="shared" si="1"/>
        <v>379401422</v>
      </c>
      <c r="K40" s="42">
        <f t="shared" si="1"/>
        <v>42343189</v>
      </c>
      <c r="L40" s="42">
        <f t="shared" si="1"/>
        <v>421744611</v>
      </c>
      <c r="M40" s="42">
        <f t="shared" si="1"/>
        <v>184917956</v>
      </c>
      <c r="N40" s="42">
        <f>+N19+N31</f>
        <v>13249785</v>
      </c>
      <c r="O40" s="43">
        <f>+M40/J40%-100</f>
        <v>-51.260605449180424</v>
      </c>
      <c r="P40" s="42"/>
      <c r="Q40" s="31"/>
    </row>
    <row r="41" spans="2:17" s="30" customFormat="1" ht="13.5" thickBot="1" x14ac:dyDescent="0.25">
      <c r="B41" s="44"/>
      <c r="C41" s="45"/>
      <c r="D41" s="45"/>
      <c r="E41" s="45"/>
      <c r="F41" s="46"/>
      <c r="G41" s="47"/>
      <c r="H41" s="47"/>
      <c r="I41" s="47"/>
      <c r="J41" s="47"/>
      <c r="K41" s="47"/>
      <c r="L41" s="47"/>
      <c r="M41" s="47"/>
      <c r="N41" s="47"/>
      <c r="O41" s="48"/>
      <c r="P41" s="48"/>
      <c r="Q41" s="31"/>
    </row>
    <row r="42" spans="2:17" s="16" customFormat="1" ht="15.75" x14ac:dyDescent="0.2">
      <c r="B42" s="49"/>
      <c r="C42" s="50" t="s">
        <v>33</v>
      </c>
      <c r="D42" s="51"/>
      <c r="E42" s="51"/>
      <c r="F42" s="52"/>
      <c r="G42" s="53"/>
      <c r="H42" s="53"/>
      <c r="I42" s="53"/>
      <c r="J42" s="53"/>
      <c r="K42" s="54"/>
      <c r="L42" s="53"/>
      <c r="M42" s="53"/>
      <c r="N42" s="54"/>
      <c r="O42" s="55"/>
      <c r="P42" s="55"/>
      <c r="Q42" s="21"/>
    </row>
    <row r="43" spans="2:17" s="30" customFormat="1" ht="15.75" x14ac:dyDescent="0.2">
      <c r="B43" s="21"/>
      <c r="C43" s="16"/>
      <c r="D43" s="16"/>
      <c r="E43" s="16"/>
      <c r="F43" s="56"/>
      <c r="G43" s="25"/>
      <c r="H43" s="57"/>
      <c r="I43" s="57"/>
      <c r="J43" s="57"/>
      <c r="K43" s="57"/>
      <c r="L43" s="57"/>
      <c r="M43" s="57"/>
      <c r="N43" s="57"/>
      <c r="O43" s="58"/>
      <c r="P43" s="58"/>
    </row>
    <row r="44" spans="2:17" ht="13.5" thickBot="1" x14ac:dyDescent="0.25">
      <c r="B44" s="31"/>
      <c r="C44" s="32" t="s">
        <v>14</v>
      </c>
      <c r="D44" s="32"/>
      <c r="E44" s="32"/>
      <c r="F44" s="59"/>
      <c r="G44" s="34"/>
      <c r="H44" s="34"/>
      <c r="I44" s="34"/>
      <c r="J44" s="34"/>
      <c r="K44" s="34"/>
      <c r="L44" s="34"/>
      <c r="M44" s="34"/>
      <c r="N44" s="34"/>
      <c r="O44" s="40"/>
      <c r="P44" s="40"/>
    </row>
    <row r="45" spans="2:17" ht="13.5" thickBot="1" x14ac:dyDescent="0.25">
      <c r="B45" s="31"/>
      <c r="C45" s="32" t="s">
        <v>34</v>
      </c>
      <c r="D45" s="32"/>
      <c r="E45" s="32"/>
      <c r="F45" s="59"/>
      <c r="G45" s="34">
        <f>SUM(G46:G50)</f>
        <v>371064604</v>
      </c>
      <c r="H45" s="34">
        <f t="shared" ref="H45:L45" si="2">SUM(H46:H50)</f>
        <v>42343189</v>
      </c>
      <c r="I45" s="34">
        <f t="shared" si="2"/>
        <v>413407793</v>
      </c>
      <c r="J45" s="34">
        <f t="shared" si="2"/>
        <v>379401422</v>
      </c>
      <c r="K45" s="34">
        <f t="shared" si="2"/>
        <v>42343189</v>
      </c>
      <c r="L45" s="34">
        <f t="shared" si="2"/>
        <v>421744611</v>
      </c>
      <c r="M45" s="34">
        <f>SUM(M46:M50)</f>
        <v>165795880</v>
      </c>
      <c r="N45" s="34">
        <f>SUM(N46:N50)</f>
        <v>6153551</v>
      </c>
      <c r="O45" s="37">
        <f>+M45/J45%-100</f>
        <v>-56.300669848306477</v>
      </c>
      <c r="P45" s="37">
        <f t="shared" ref="P45" si="3">+N45/K45%-100</f>
        <v>-85.467436096983619</v>
      </c>
    </row>
    <row r="46" spans="2:17" x14ac:dyDescent="0.2">
      <c r="B46" s="31"/>
      <c r="C46" s="30"/>
      <c r="D46" s="30" t="s">
        <v>30</v>
      </c>
      <c r="E46" s="30"/>
      <c r="F46" s="60"/>
      <c r="G46" s="39">
        <v>317287955</v>
      </c>
      <c r="H46" s="39">
        <v>9609478</v>
      </c>
      <c r="I46" s="39">
        <f>+G46+H46</f>
        <v>326897433</v>
      </c>
      <c r="J46" s="39">
        <v>325624773</v>
      </c>
      <c r="K46" s="39">
        <v>9609478</v>
      </c>
      <c r="L46" s="39">
        <f>+J46+K46</f>
        <v>335234251</v>
      </c>
      <c r="M46" s="39">
        <v>146937227</v>
      </c>
      <c r="N46" s="39">
        <v>300601</v>
      </c>
      <c r="O46" s="40">
        <f>+M46/J46%-100</f>
        <v>-54.875292304618355</v>
      </c>
      <c r="P46" s="40">
        <f>+N46/K46%-100</f>
        <v>-96.871828001479372</v>
      </c>
    </row>
    <row r="47" spans="2:17" x14ac:dyDescent="0.2">
      <c r="B47" s="31"/>
      <c r="C47" s="30"/>
      <c r="D47" s="30" t="s">
        <v>35</v>
      </c>
      <c r="E47" s="30"/>
      <c r="F47" s="60"/>
      <c r="G47" s="39">
        <v>6313439</v>
      </c>
      <c r="H47" s="39">
        <v>5334728</v>
      </c>
      <c r="I47" s="39">
        <f>+G47+H47</f>
        <v>11648167</v>
      </c>
      <c r="J47" s="39">
        <v>6728193</v>
      </c>
      <c r="K47" s="39">
        <v>5334728</v>
      </c>
      <c r="L47" s="39">
        <f>+J47+K47</f>
        <v>12062921</v>
      </c>
      <c r="M47" s="39">
        <v>1356688</v>
      </c>
      <c r="N47" s="39">
        <v>866555</v>
      </c>
      <c r="O47" s="40">
        <f t="shared" ref="O47:O49" si="4">+M47/J47%-100</f>
        <v>-79.835774627749231</v>
      </c>
      <c r="P47" s="40">
        <f>+N47/K47%-100</f>
        <v>-83.756341466706459</v>
      </c>
    </row>
    <row r="48" spans="2:17" x14ac:dyDescent="0.2">
      <c r="B48" s="31"/>
      <c r="C48" s="30"/>
      <c r="D48" s="30" t="s">
        <v>36</v>
      </c>
      <c r="E48" s="30"/>
      <c r="F48" s="60"/>
      <c r="G48" s="39">
        <f>43615317-2960</f>
        <v>43612357</v>
      </c>
      <c r="H48" s="39">
        <v>23948983</v>
      </c>
      <c r="I48" s="39">
        <f>+G48+H48</f>
        <v>67561340</v>
      </c>
      <c r="J48" s="39">
        <f>43200563-2960</f>
        <v>43197603</v>
      </c>
      <c r="K48" s="39">
        <v>23948983</v>
      </c>
      <c r="L48" s="39">
        <f>+J48+K48</f>
        <v>67146586</v>
      </c>
      <c r="M48" s="39">
        <f>16308429-172+1</f>
        <v>16308258</v>
      </c>
      <c r="N48" s="39">
        <v>4218898</v>
      </c>
      <c r="O48" s="40">
        <f t="shared" si="4"/>
        <v>-62.247308027716265</v>
      </c>
      <c r="P48" s="40">
        <f>+N48/K48%-100</f>
        <v>-82.383811454540677</v>
      </c>
    </row>
    <row r="49" spans="2:19" x14ac:dyDescent="0.2">
      <c r="B49" s="31"/>
      <c r="C49" s="30"/>
      <c r="D49" s="30" t="s">
        <v>26</v>
      </c>
      <c r="E49" s="30"/>
      <c r="F49" s="60"/>
      <c r="G49" s="39">
        <v>3252138</v>
      </c>
      <c r="H49" s="39">
        <v>2800000</v>
      </c>
      <c r="I49" s="39">
        <f>+G49+H49</f>
        <v>6052138</v>
      </c>
      <c r="J49" s="39">
        <v>3252138</v>
      </c>
      <c r="K49" s="39">
        <v>2800000</v>
      </c>
      <c r="L49" s="39">
        <f>+J49+K49</f>
        <v>6052138</v>
      </c>
      <c r="M49" s="39">
        <v>1065499</v>
      </c>
      <c r="N49" s="39">
        <v>509461</v>
      </c>
      <c r="O49" s="40">
        <f t="shared" si="4"/>
        <v>-67.236968418929337</v>
      </c>
      <c r="P49" s="40">
        <f>+N49/K49%-100</f>
        <v>-81.804964285714277</v>
      </c>
    </row>
    <row r="50" spans="2:19" x14ac:dyDescent="0.2">
      <c r="B50" s="31"/>
      <c r="C50" s="30"/>
      <c r="D50" s="30" t="s">
        <v>37</v>
      </c>
      <c r="E50" s="30"/>
      <c r="F50" s="60"/>
      <c r="G50" s="39">
        <v>598715</v>
      </c>
      <c r="H50" s="39">
        <v>650000</v>
      </c>
      <c r="I50" s="39">
        <f>+G50+H50</f>
        <v>1248715</v>
      </c>
      <c r="J50" s="39">
        <v>598715</v>
      </c>
      <c r="K50" s="39">
        <v>650000</v>
      </c>
      <c r="L50" s="39">
        <f>+J50+K50</f>
        <v>1248715</v>
      </c>
      <c r="M50" s="39">
        <f>128036+172</f>
        <v>128208</v>
      </c>
      <c r="N50" s="39">
        <v>258036</v>
      </c>
      <c r="O50" s="40">
        <f>+M50/J50%-100</f>
        <v>-78.586138646935524</v>
      </c>
      <c r="P50" s="40"/>
    </row>
    <row r="51" spans="2:19" ht="13.5" thickBot="1" x14ac:dyDescent="0.25">
      <c r="B51" s="31"/>
      <c r="C51" s="32" t="s">
        <v>31</v>
      </c>
      <c r="D51" s="30"/>
      <c r="E51" s="30"/>
      <c r="F51" s="59"/>
      <c r="G51" s="34">
        <f>SUM(G52:G55)</f>
        <v>0</v>
      </c>
      <c r="H51" s="34">
        <f t="shared" ref="H51:N51" si="5">SUM(H52:H55)</f>
        <v>0</v>
      </c>
      <c r="I51" s="34">
        <f t="shared" si="5"/>
        <v>0</v>
      </c>
      <c r="J51" s="34">
        <f t="shared" si="5"/>
        <v>0</v>
      </c>
      <c r="K51" s="34">
        <f t="shared" si="5"/>
        <v>0</v>
      </c>
      <c r="L51" s="34">
        <f t="shared" si="5"/>
        <v>0</v>
      </c>
      <c r="M51" s="34">
        <f t="shared" si="5"/>
        <v>0</v>
      </c>
      <c r="N51" s="34">
        <f t="shared" si="5"/>
        <v>0</v>
      </c>
      <c r="O51" s="35"/>
      <c r="P51" s="35"/>
      <c r="S51" s="68"/>
    </row>
    <row r="52" spans="2:19" x14ac:dyDescent="0.2">
      <c r="B52" s="31"/>
      <c r="C52" s="30"/>
      <c r="D52" s="30" t="s">
        <v>38</v>
      </c>
      <c r="E52" s="30"/>
      <c r="F52" s="60"/>
      <c r="G52" s="39">
        <v>0</v>
      </c>
      <c r="H52" s="39">
        <v>0</v>
      </c>
      <c r="I52" s="39">
        <f t="shared" ref="I52:K58" si="6">+G52+H52</f>
        <v>0</v>
      </c>
      <c r="J52" s="39">
        <v>0</v>
      </c>
      <c r="K52" s="39">
        <v>0</v>
      </c>
      <c r="L52" s="39">
        <f t="shared" ref="L52:L58" si="7">+J52+K52</f>
        <v>0</v>
      </c>
      <c r="M52" s="39">
        <v>0</v>
      </c>
      <c r="N52" s="39">
        <v>0</v>
      </c>
      <c r="O52" s="40"/>
      <c r="P52" s="40"/>
    </row>
    <row r="53" spans="2:19" x14ac:dyDescent="0.2">
      <c r="B53" s="31"/>
      <c r="C53" s="30"/>
      <c r="D53" s="30" t="s">
        <v>39</v>
      </c>
      <c r="E53" s="30"/>
      <c r="F53" s="60"/>
      <c r="G53" s="39">
        <v>0</v>
      </c>
      <c r="H53" s="39">
        <v>0</v>
      </c>
      <c r="I53" s="39">
        <f t="shared" si="6"/>
        <v>0</v>
      </c>
      <c r="J53" s="39">
        <v>0</v>
      </c>
      <c r="K53" s="39">
        <f t="shared" si="6"/>
        <v>0</v>
      </c>
      <c r="L53" s="39">
        <f t="shared" si="7"/>
        <v>0</v>
      </c>
      <c r="M53" s="39">
        <v>0</v>
      </c>
      <c r="N53" s="39">
        <v>0</v>
      </c>
      <c r="O53" s="40"/>
      <c r="P53" s="40"/>
    </row>
    <row r="54" spans="2:19" x14ac:dyDescent="0.2">
      <c r="B54" s="31"/>
      <c r="C54" s="30"/>
      <c r="D54" s="30" t="s">
        <v>26</v>
      </c>
      <c r="E54" s="30"/>
      <c r="F54" s="60"/>
      <c r="G54" s="39">
        <v>0</v>
      </c>
      <c r="H54" s="39">
        <v>0</v>
      </c>
      <c r="I54" s="39">
        <f t="shared" si="6"/>
        <v>0</v>
      </c>
      <c r="J54" s="39">
        <v>0</v>
      </c>
      <c r="K54" s="39">
        <v>0</v>
      </c>
      <c r="L54" s="39">
        <f t="shared" si="7"/>
        <v>0</v>
      </c>
      <c r="M54" s="39">
        <v>0</v>
      </c>
      <c r="N54" s="39">
        <v>0</v>
      </c>
      <c r="O54" s="40"/>
      <c r="P54" s="40"/>
    </row>
    <row r="55" spans="2:19" x14ac:dyDescent="0.2">
      <c r="B55" s="31"/>
      <c r="C55" s="30"/>
      <c r="D55" s="30" t="s">
        <v>37</v>
      </c>
      <c r="E55" s="30"/>
      <c r="F55" s="60"/>
      <c r="G55" s="39">
        <v>0</v>
      </c>
      <c r="H55" s="39">
        <v>0</v>
      </c>
      <c r="I55" s="39">
        <f t="shared" si="6"/>
        <v>0</v>
      </c>
      <c r="J55" s="39">
        <v>0</v>
      </c>
      <c r="K55" s="39">
        <v>0</v>
      </c>
      <c r="L55" s="39">
        <f t="shared" si="7"/>
        <v>0</v>
      </c>
      <c r="M55" s="39">
        <v>0</v>
      </c>
      <c r="N55" s="39">
        <v>0</v>
      </c>
      <c r="O55" s="40"/>
      <c r="P55" s="40"/>
    </row>
    <row r="56" spans="2:19" x14ac:dyDescent="0.2">
      <c r="B56" s="31"/>
      <c r="C56" s="32" t="s">
        <v>40</v>
      </c>
      <c r="D56" s="30"/>
      <c r="E56" s="30"/>
      <c r="F56" s="60"/>
      <c r="G56" s="61">
        <f t="shared" ref="G56:M56" si="8">SUM(G57:G58)</f>
        <v>0</v>
      </c>
      <c r="H56" s="61">
        <f t="shared" si="8"/>
        <v>0</v>
      </c>
      <c r="I56" s="61">
        <f t="shared" si="8"/>
        <v>0</v>
      </c>
      <c r="J56" s="61">
        <f t="shared" si="8"/>
        <v>0</v>
      </c>
      <c r="K56" s="61">
        <f t="shared" si="8"/>
        <v>0</v>
      </c>
      <c r="L56" s="61">
        <f t="shared" si="8"/>
        <v>0</v>
      </c>
      <c r="M56" s="61">
        <f t="shared" si="8"/>
        <v>0</v>
      </c>
      <c r="N56" s="61">
        <f>SUM(N57:N58)</f>
        <v>11815202</v>
      </c>
      <c r="O56" s="40"/>
      <c r="P56" s="40"/>
    </row>
    <row r="57" spans="2:19" x14ac:dyDescent="0.2">
      <c r="B57" s="31"/>
      <c r="C57" s="30"/>
      <c r="D57" s="30" t="s">
        <v>41</v>
      </c>
      <c r="E57" s="30"/>
      <c r="F57" s="60"/>
      <c r="G57" s="39">
        <v>0</v>
      </c>
      <c r="H57" s="39">
        <v>0</v>
      </c>
      <c r="I57" s="39">
        <f t="shared" si="6"/>
        <v>0</v>
      </c>
      <c r="J57" s="39">
        <v>0</v>
      </c>
      <c r="K57" s="39">
        <v>0</v>
      </c>
      <c r="L57" s="39">
        <f t="shared" si="7"/>
        <v>0</v>
      </c>
      <c r="M57" s="39">
        <v>0</v>
      </c>
      <c r="N57" s="39">
        <v>5234342</v>
      </c>
      <c r="O57" s="40"/>
      <c r="P57" s="40"/>
    </row>
    <row r="58" spans="2:19" x14ac:dyDescent="0.2">
      <c r="B58" s="31"/>
      <c r="C58" s="30"/>
      <c r="D58" s="30" t="s">
        <v>42</v>
      </c>
      <c r="E58" s="30"/>
      <c r="F58" s="60"/>
      <c r="G58" s="39">
        <v>0</v>
      </c>
      <c r="H58" s="39">
        <v>0</v>
      </c>
      <c r="I58" s="39">
        <f t="shared" si="6"/>
        <v>0</v>
      </c>
      <c r="J58" s="39">
        <v>0</v>
      </c>
      <c r="K58" s="39">
        <v>0</v>
      </c>
      <c r="L58" s="39">
        <f t="shared" si="7"/>
        <v>0</v>
      </c>
      <c r="M58" s="39">
        <v>0</v>
      </c>
      <c r="N58" s="39">
        <v>6580860</v>
      </c>
      <c r="O58" s="40"/>
      <c r="P58" s="40"/>
    </row>
    <row r="59" spans="2:19" ht="13.5" thickBot="1" x14ac:dyDescent="0.25">
      <c r="B59" s="31"/>
      <c r="C59" s="32" t="s">
        <v>43</v>
      </c>
      <c r="D59" s="30"/>
      <c r="E59" s="30"/>
      <c r="F59" s="59"/>
      <c r="G59" s="34">
        <f>+G45+G51+G56</f>
        <v>371064604</v>
      </c>
      <c r="H59" s="34">
        <f t="shared" ref="H59:M59" si="9">+H45+H51+H56</f>
        <v>42343189</v>
      </c>
      <c r="I59" s="34">
        <f t="shared" si="9"/>
        <v>413407793</v>
      </c>
      <c r="J59" s="34">
        <f t="shared" si="9"/>
        <v>379401422</v>
      </c>
      <c r="K59" s="34">
        <f t="shared" si="9"/>
        <v>42343189</v>
      </c>
      <c r="L59" s="34">
        <f t="shared" si="9"/>
        <v>421744611</v>
      </c>
      <c r="M59" s="34">
        <f t="shared" si="9"/>
        <v>165795880</v>
      </c>
      <c r="N59" s="34">
        <f>+N45+N51+N56</f>
        <v>17968753</v>
      </c>
      <c r="O59" s="35">
        <f>+M59/J59%-100</f>
        <v>-56.300669848306477</v>
      </c>
      <c r="P59" s="35">
        <f>+N59/K59%-100</f>
        <v>-57.564006338776231</v>
      </c>
    </row>
    <row r="60" spans="2:19" ht="13.5" thickBot="1" x14ac:dyDescent="0.25">
      <c r="B60" s="31"/>
      <c r="C60" s="32" t="s">
        <v>44</v>
      </c>
      <c r="D60" s="30"/>
      <c r="E60" s="30"/>
      <c r="F60" s="59"/>
      <c r="G60" s="34"/>
      <c r="H60" s="34"/>
      <c r="I60" s="34"/>
      <c r="J60" s="34"/>
      <c r="K60" s="34"/>
      <c r="L60" s="34"/>
      <c r="M60" s="34"/>
      <c r="N60" s="34">
        <f>+N18+N19+M31-M59-N59</f>
        <v>76498382</v>
      </c>
      <c r="O60" s="35"/>
      <c r="P60" s="34"/>
    </row>
    <row r="61" spans="2:19" ht="13.5" thickBot="1" x14ac:dyDescent="0.25">
      <c r="B61" s="44"/>
      <c r="C61" s="45"/>
      <c r="D61" s="45"/>
      <c r="E61" s="45"/>
      <c r="F61" s="46"/>
      <c r="G61" s="62"/>
      <c r="H61" s="63"/>
      <c r="I61" s="63"/>
      <c r="J61" s="63"/>
      <c r="K61" s="63"/>
      <c r="L61" s="63"/>
      <c r="M61" s="63"/>
      <c r="N61" s="63"/>
      <c r="O61" s="64"/>
      <c r="P61" s="65"/>
    </row>
    <row r="62" spans="2:19" x14ac:dyDescent="0.2">
      <c r="O62" s="68"/>
    </row>
    <row r="64" spans="2:19" x14ac:dyDescent="0.2">
      <c r="N64" s="68"/>
    </row>
  </sheetData>
  <mergeCells count="7">
    <mergeCell ref="A1:Q1"/>
    <mergeCell ref="Q13:Q14"/>
    <mergeCell ref="C10:E10"/>
    <mergeCell ref="B13:F14"/>
    <mergeCell ref="G13:I13"/>
    <mergeCell ref="J13:L13"/>
    <mergeCell ref="O13:P13"/>
  </mergeCells>
  <printOptions horizontalCentered="1"/>
  <pageMargins left="0.19685039370078741" right="0.19685039370078741" top="0.78740157480314965" bottom="0.19685039370078741" header="0" footer="0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91E</vt:lpstr>
      <vt:lpstr>'91E'!Área_de_impresión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Alejandra Barba Luna</dc:creator>
  <cp:lastModifiedBy>Admin</cp:lastModifiedBy>
  <cp:lastPrinted>2019-09-17T16:38:15Z</cp:lastPrinted>
  <dcterms:created xsi:type="dcterms:W3CDTF">2016-07-13T00:31:14Z</dcterms:created>
  <dcterms:modified xsi:type="dcterms:W3CDTF">2021-09-10T11:00:36Z</dcterms:modified>
</cp:coreProperties>
</file>