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E:\JG\2021\1ra\Carp\5. Informe de Autoevaluación del ejercicio fiscal 2020\5.3. Desarrollo de proyectos de investigación\"/>
    </mc:Choice>
  </mc:AlternateContent>
  <xr:revisionPtr revIDLastSave="0" documentId="13_ncr:1_{72C51D45-8B5D-4FCF-9D3B-62FF3E2E102E}" xr6:coauthVersionLast="45" xr6:coauthVersionMax="45" xr10:uidLastSave="{00000000-0000-0000-0000-000000000000}"/>
  <bookViews>
    <workbookView xWindow="-120" yWindow="-120" windowWidth="20730" windowHeight="11310" xr2:uid="{00000000-000D-0000-FFFF-FFFF00000000}"/>
  </bookViews>
  <sheets>
    <sheet name="Hoja1" sheetId="2" r:id="rId1"/>
  </sheets>
  <externalReferences>
    <externalReference r:id="rId2"/>
  </externalReferences>
  <definedNames>
    <definedName name="_xlnm._FilterDatabase" localSheetId="0" hidden="1">Hoja1!$A$2:$S$76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2" i="2" l="1"/>
  <c r="O4" i="2" l="1"/>
  <c r="O5" i="2"/>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3" i="2"/>
  <c r="M64" i="2" l="1"/>
  <c r="M63" i="2"/>
  <c r="M55" i="2"/>
  <c r="M30" i="2"/>
  <c r="M62" i="2"/>
  <c r="M54" i="2"/>
  <c r="M74" i="2"/>
  <c r="M56" i="2"/>
  <c r="M53" i="2"/>
  <c r="M71" i="2"/>
  <c r="M3" i="2"/>
  <c r="M43" i="2"/>
  <c r="M18" i="2"/>
  <c r="M76" i="2"/>
  <c r="M75" i="2"/>
  <c r="M73" i="2"/>
  <c r="M72" i="2"/>
  <c r="M70" i="2"/>
  <c r="M69" i="2"/>
  <c r="M68" i="2"/>
  <c r="M67" i="2"/>
  <c r="M66" i="2"/>
  <c r="M65" i="2"/>
  <c r="M61" i="2"/>
  <c r="M60" i="2"/>
  <c r="M59" i="2"/>
  <c r="M58" i="2"/>
  <c r="M57" i="2"/>
  <c r="M52" i="2"/>
  <c r="M51" i="2"/>
  <c r="M50" i="2"/>
  <c r="M49" i="2"/>
  <c r="M48" i="2"/>
  <c r="M47" i="2"/>
  <c r="M46" i="2"/>
  <c r="M45" i="2"/>
  <c r="M44" i="2"/>
  <c r="M41" i="2"/>
  <c r="M40" i="2"/>
  <c r="M39" i="2"/>
  <c r="M38" i="2"/>
  <c r="M37" i="2"/>
  <c r="M36" i="2"/>
  <c r="M35" i="2"/>
  <c r="M34" i="2"/>
  <c r="M33" i="2"/>
  <c r="M32" i="2"/>
  <c r="M31" i="2"/>
  <c r="M29" i="2"/>
  <c r="M28" i="2"/>
  <c r="M27" i="2"/>
  <c r="M26" i="2"/>
  <c r="M25" i="2"/>
  <c r="M24" i="2"/>
  <c r="M23" i="2"/>
  <c r="M22" i="2"/>
  <c r="M21" i="2"/>
  <c r="M20" i="2"/>
  <c r="M19" i="2"/>
  <c r="M17" i="2"/>
  <c r="M16" i="2"/>
  <c r="M15" i="2"/>
  <c r="M14" i="2"/>
  <c r="M13" i="2"/>
  <c r="M12" i="2"/>
  <c r="M11" i="2"/>
  <c r="M10" i="2"/>
  <c r="M9" i="2"/>
  <c r="M8" i="2"/>
  <c r="M7" i="2"/>
  <c r="M6" i="2"/>
  <c r="M5" i="2"/>
  <c r="M4" i="2"/>
</calcChain>
</file>

<file path=xl/sharedStrings.xml><?xml version="1.0" encoding="utf-8"?>
<sst xmlns="http://schemas.openxmlformats.org/spreadsheetml/2006/main" count="747" uniqueCount="218">
  <si>
    <t>San Cristóbal</t>
  </si>
  <si>
    <t>Formación de formadores para los sistemas alimentarios justos y sustentables.</t>
  </si>
  <si>
    <t>Fundación Kellogg</t>
  </si>
  <si>
    <t>Ferguson Bruce Gordon</t>
  </si>
  <si>
    <t>T</t>
  </si>
  <si>
    <t>Beneficios de la naturaleza en fronteras agro-forestales: vinculando estrategias de actores, biodiversidad funcional y servicios ecosistemicos  (FOREFRONT).</t>
  </si>
  <si>
    <t>Universidad de Wageningen</t>
  </si>
  <si>
    <t>García Barrios Luis Enrique</t>
  </si>
  <si>
    <t/>
  </si>
  <si>
    <t>A</t>
  </si>
  <si>
    <t>Chanul Pom: El mundo abeja como espacio de formación en comunidades rurales de Chiapas.</t>
  </si>
  <si>
    <t>W.K. Kellogg Foundation (WKKF).</t>
  </si>
  <si>
    <t>Vandame Remy Benoit Marie</t>
  </si>
  <si>
    <t>Forest2020: Monitoreo Saltelital de los Bosques en el Suseste de México</t>
  </si>
  <si>
    <t>ECOMETRICA</t>
  </si>
  <si>
    <t>Castillo Santiago Miguel Angel</t>
  </si>
  <si>
    <t>Transmisión de zika y otros virus entre mosquitos, primates y perros en el sur y en el norte de México.</t>
  </si>
  <si>
    <t>CONACYT - Texas A&amp;M University</t>
  </si>
  <si>
    <t>Ochoa Díaz-López Héctor</t>
  </si>
  <si>
    <t>Programa de Formación de formadores en organizaciones de apicultores de la Península de Yucatán, Chiapas y Oaxaca</t>
  </si>
  <si>
    <t>La investigación evaluativa de la pertinencia cultural del enfoque de graduación en los estados de Chiapas y Yucatán, México.</t>
  </si>
  <si>
    <t>Trickle Up Las Americas (TUA)</t>
  </si>
  <si>
    <t>Salvatierra Izaba Ernesto Benito</t>
  </si>
  <si>
    <t>Formulación de una propuesta de estrategia para el desarrollo integral de los territorios cafetaleros de la región sur sureste.</t>
  </si>
  <si>
    <t>Fideicomiso para el desarrollo regional del sur sureste de México (FIDESUR)</t>
  </si>
  <si>
    <t>Herrera Hernández Obeimar Balente</t>
  </si>
  <si>
    <t>Monitoreo de indicadores del proyecto piloto: municipios fronterizos de derechos humanos.</t>
  </si>
  <si>
    <t>Cooperacion Alemana al Desarrollo. Agencia de la GIZ en México</t>
  </si>
  <si>
    <t>Tinoco Ojanguren Rolando</t>
  </si>
  <si>
    <t>Género y conflictos socioambientales en torno a la mega y pequeña minería en México.</t>
  </si>
  <si>
    <t>El Colegio de Postgraduados</t>
  </si>
  <si>
    <t>Tuñón Pablos Esperanza</t>
  </si>
  <si>
    <t>Respuesta del tapir (Tapirus bairdii) y el pecarí de labios blancos (Tayassu pecari) al cambio climático y la fragmentación del hábitat en el bosque maya.</t>
  </si>
  <si>
    <t>The Rufford Foundation</t>
  </si>
  <si>
    <t>Naranjo Piñera Eduardo Jorge</t>
  </si>
  <si>
    <t>Comunidad de aprendizaje y práctica: contribuyendo a los territorios agroecológicos desde el mercadeo comunitario.</t>
  </si>
  <si>
    <t>Community Agroecology NetWork ( CAN)</t>
  </si>
  <si>
    <t>Impacto de factores sociales (incluyendo la inseguridad alimentaria y  la violencia de pareja)  en los desenlaces de salud de mujeres que viven con VIH en el estado de Chiapas.</t>
  </si>
  <si>
    <t>Secretaría de Salud</t>
  </si>
  <si>
    <t>Evangelista García Angélica Aremy</t>
  </si>
  <si>
    <t>Programa de colaboración en salud internacional entre ECOSUR y Georgetown University</t>
  </si>
  <si>
    <t>Georgetown University</t>
  </si>
  <si>
    <t>Bajo peso al nacer y obesidad en una cohorte de adolecentes de las regiones tzotzil-tzeltal y selva de Chiapas</t>
  </si>
  <si>
    <t>Colecta de semillas y ubicación de sitios para ensayos de dos variedades de madera balsa (OCHROMA PYRAMIDALE)</t>
  </si>
  <si>
    <t>Levy Tacher Samuel Israel</t>
  </si>
  <si>
    <t>En el breve periodo de duración de este proyecto, solo tres meses, y tomando en cuenta la perspectiva a largo plazo de este proyecto, es difícil hablar de una contribución más allá de los objetivos que nos propusimos y que logramos cumplir a plenitud. Sin embargo, esperamos tener la oportunidad de llevar a cabo una segunda etapa del proyecto en donde sea posible concluir el establecimiento de las parcelas experimentales en Campeche, y la supervisión y mantenimiento de las parcelas experimentales en ambas regiones</t>
  </si>
  <si>
    <t>Compartir en Red: Fortaleciendo sistemas locales alimentarios.</t>
  </si>
  <si>
    <t>Morales Helda Eleonora de Guadalupe</t>
  </si>
  <si>
    <t>Programa de salud ambiental para la disminución de las desigualdades socioambiéntales derivadas de la exposición a contaminantes en la región de Coatzacoalcos-Minatitlan-Jaltipan de Morelos, Veracruz.</t>
  </si>
  <si>
    <t>Torres Dosal Arturo</t>
  </si>
  <si>
    <t>Sistemas socioecológicos sustentables en territorios cafetaleros del sureste de México.
Sistemas socioecológicos sustentables en territorios cafetaleros del sureste de México.                                                                  Sistemas socioecológicos sustentables en territorios cafetaleros del sureste de México.</t>
  </si>
  <si>
    <t>Soto Pinto María Lorena</t>
  </si>
  <si>
    <t>Abejas y territorios: análisis y fortalecimiento del papel de los apicultores del sureste de México en la sustentabilidad de sus territorios en un contexto de intensificación agrícola.</t>
  </si>
  <si>
    <t>Cambios en el clima y en el uso del suelo como determinantes de la alteración espacial y la estructura de las comunidades de insectos en sistemas montañosos del sur de México.</t>
  </si>
  <si>
    <t>León Cortés Jorge Leonel</t>
  </si>
  <si>
    <t>Análisis y evaluación de los posibles vectores y reservorios del virus del ébola en México.</t>
  </si>
  <si>
    <t>Lorenzo Monterrubio Ana María del Consuelo</t>
  </si>
  <si>
    <t>Violencia de género en ámbitos comunitarios entre estudiantes de universidades  interculturales  de Chiapas, Tabasco,  y Quintana Roo.</t>
  </si>
  <si>
    <t>Manejo sustentable de polinizadores: estatus actual, factores de riesgo y estrategias para el aprovechamiento de las abejas meliferas y silvestres en sistemas de agricultura protegida y en cultivos a campo abierto en México.</t>
  </si>
  <si>
    <t>Ciclo doméstico, peridoméstico, silvestre y ecología de la enfermedad de Chagas en regiones focalizadas de Oaxaca y Chiapas, México.</t>
  </si>
  <si>
    <t>Impacto del uso de los plaguicidas y los cultivos genéticamente modificados utilizados en la agricultura altamente tecnificada sobre la diversidad de insectos polinizadores en seis regiones de México.</t>
  </si>
  <si>
    <t>Distribución  y dinámica poblacional de escarabajos exóticos invasores ante escenarios de cambio climático en el sur de México.</t>
  </si>
  <si>
    <t>Tapachula</t>
  </si>
  <si>
    <t>Inventario y monitoreo del estado actual de los bosques de manglar de Chiapas y Oaxaca</t>
  </si>
  <si>
    <t>Comisión Nacional para el Conocimiento y Uso de la Biodiversidad</t>
  </si>
  <si>
    <t>Tovilla Hernández Cristian</t>
  </si>
  <si>
    <t>La valoración económica de los ecosistemas de manglar es necesaria a través de inventarios, incluso es una tentativa de asignar un valor cualitativo y cuantitativo a los bienes y servicios suministrados por los recursos o sistemas ambientales que están inmersos en ellos. Existen dos razones para realizar una valoración de los servicios y bienes que proporcionan los manglares: la valoración es un modo de estimar los bienes que el ecosistema brinda a la población y permite a los expertos financieros realizar un análisis del costo y beneficio que puede ser útil al evaluar la pertinencia de las inversiones ambientales. En el análisis de costo y beneficio se comparan precisamente los bienes y el costo que tiene para la sociedad la ejecución de las políticas, los programas y las actividades encaminados a proteger y restaurar un ecosistema. En consecuencia, es un instrumento importante para quienes gestionan el medio ambiente y toman decisiones, justificando el gasto público realizado en actividades de conservación y gestión de los manglares. Debido a ello es necesario realizar inventarios de los recursos naturales, así como del estado que guardan (estructura, mortalidad natural, regeneración, extracción y pérdida) los bosques de manglar a lo largo de la costa del Estado de Chiapas y Oaxaca, a fin de valorar el recurso, el uso que las comunidades campesinas y pesqueras dan a estos sitios; así como su valoración económica y ambiental dentro de las estadísticas forestales a nivel nacional, eso solo se puede realizar a través de un inventario puntual. Permitirá aportar elementos para la valoración del recurso mangle y apoyará las políticas públicas de adaptación y mitigación al cambio climático, ademas de apoyar la conservación y restauración de las áreas de mangle en estas dos entidades.</t>
  </si>
  <si>
    <t>Manejo de colonia en cría masiva para la aplicación de la TIE en moscas de la fruta del género de anastrepha</t>
  </si>
  <si>
    <t>Organismo Internacional de Energía Atómica</t>
  </si>
  <si>
    <t>Liedo Fernández José Pablo</t>
  </si>
  <si>
    <t>Interaction between orchid  mycorrizae and lasiodiplodia sp., fungal pathogen of the endangered, epiphytic orchid guarianthe skinneri (bateman) dressier &amp; we higgins, in southwest mexico</t>
  </si>
  <si>
    <t>The  American Orchid Society</t>
  </si>
  <si>
    <t>Damon Anne Ashby</t>
  </si>
  <si>
    <t>Development  and evaluation of quality control methods for the application of the sit in Aedes Aegypti</t>
  </si>
  <si>
    <t>Dor Roques Ariane Liliane Jeanne</t>
  </si>
  <si>
    <t>Mejoramiento de la Técnica del Insecto Estéril para el manejo de las moscas de la fruta: Efecto de la selección por tamaño en el desempeño de los machos estériles.</t>
  </si>
  <si>
    <t>Detección de SARS-CoV-2 en aguas residuales como herramienta de monitoreo de COVID-19 en al Frontera Sur de México</t>
  </si>
  <si>
    <t>Guillén Navarro Griselda Karina</t>
  </si>
  <si>
    <t>Jardín etnobiológico de las selvas del Soconusco: Propuesta del Jardín Botánico Regional del Soconusco (ECO-TAP-JB) y Herbario (ECO-TA-H)</t>
  </si>
  <si>
    <t>Indice holístico de riesgo: una herramienta para la toma de decisiones en línea basada en riesgo al contagio y letalidad por COVID-19. Aplicación en el sector agrícola.</t>
  </si>
  <si>
    <t>Barrera Gaytán Juan Francisco</t>
  </si>
  <si>
    <t>Desarrollo de bases de datos y recursos bioinformáticos novedosos para el análisis metagenómico masivo de metazoa: más allá de una forma fácil de estudiar la diversidad alfa en los bosques tropicales de México.</t>
  </si>
  <si>
    <t>Zarza Franco Guadalupe Eugenia</t>
  </si>
  <si>
    <t>Integridad, manejo y restauración de los socio-ecosistemas de cuencas transfronterizas del sur de México.</t>
  </si>
  <si>
    <t>Estudio de la ecología sensorial del picudo de la soya (rhyssomatus nigerrimus fahraeus)</t>
  </si>
  <si>
    <t>Instituto Nacional de Investigaciones Forestales, Agrícolas y Pecuarias</t>
  </si>
  <si>
    <t>Cruz López Leopoldo Caridad</t>
  </si>
  <si>
    <t>Agua y vulnerabilidad en sociedades frágiles</t>
  </si>
  <si>
    <t>Facultad de Ciencias Sociales, Universidad de Helsinki, Finlandia</t>
  </si>
  <si>
    <t>Ramos Muñoz Dora Elia</t>
  </si>
  <si>
    <t>Villahermosa</t>
  </si>
  <si>
    <t>Cambio global y sustentabilidad en la cuenca del usumacinta y zona marina de influencia: Bases para la adaptación al cambio climático desde la ciencia y gestión del territorio</t>
  </si>
  <si>
    <t>Van der Wal Johannes Cornelis</t>
  </si>
  <si>
    <t>Se ha generado conocimiento sobre la agrobiodiversidad en la cuenca  y sobre temas especificas en el APFF Cañon del Usumacinta y el área colindante en la planicie Tabasqueña. Se generaron bases de datos sobre carbono en los suelos, abejas, micorrizas, aves, bromeliáceas, vegetación secundaria,  plantaciones forestales y agrobiodiversidad, mismas que sustentan la elaboración de publicaciones arbitradas y de difusión actualmente en fase de elaboración. Asimismo, se elaboraron documentos de difusión sobre la comunidad de aves en el paisaje productivo. Se contribuyó ampliamente a la formación de recursos humanos, entre otros a través de convenio ECOSUR - Universidad Politecnica Mesoamericana, que permitió que 15 estudiantes de licenciatura que realizaron su residencia o tesina en el marco del proyecto en temas agroecológicos. También se presentaron dos tesis de maestría,  y se inició una tesis de doctorado. Las colaboraciones establecidas con otras instituciones y actores en la cuenca sustentan actualmente la elaboración de una propuesta en extenso sobre la restauración en la cuenca del Río Usumacinta, de manera que se continuará abonando a un manejo sustenmtable de la Cuenca a largo plazo. En este sentido es particularmente importante el haber establecido lazos de colaboración con instituciones y organizaciones guatemaltecas.</t>
  </si>
  <si>
    <t>From traditional uses to an integrated valorisation of sediments in the Usumacinta River Basin</t>
  </si>
  <si>
    <t>Centro del Cambio Global y la Sustentabilidad en el Sureste A.C.</t>
  </si>
  <si>
    <t>Factores asociados a las dislipidemias en población infantil de las regiones fronteriza de Chiapas y centro de Tabasco</t>
  </si>
  <si>
    <t>Irecta Nájera César Antonio</t>
  </si>
  <si>
    <t>Resilient People, Resilient Ecosystems In Smart Cities (Respires)</t>
  </si>
  <si>
    <t>Mesa Jurado María Azahara</t>
  </si>
  <si>
    <t>Ampliación, complementación y conclusión de diagnóstico y escenarios en los territorios tren maya</t>
  </si>
  <si>
    <t>Díaz Perera Miguel Ángel</t>
  </si>
  <si>
    <t>Quinto congreso mexicano de ecosistemas de manglar. Villahermosa, tabasco.</t>
  </si>
  <si>
    <t>Martínez Zurimendi Pablo</t>
  </si>
  <si>
    <t>Metabolismo del ecosistema en ríos tropicales: la influencia de la estacionalidad hidrológica y las presiones humanas.</t>
  </si>
  <si>
    <t>Castillo Uzcanga María Mercedes</t>
  </si>
  <si>
    <t>El impacto de megaproyectos en sistemas socioecológicos desde una perspectiva transdisciplinaria: elprograma de desarrollo integral en los territorios del tren maya.</t>
  </si>
  <si>
    <t>Factores sociales, económicos, ecológicos y técnicos que limitan la consolidación del programa sembrandovida en tabasco.</t>
  </si>
  <si>
    <t>Ramos Reyes Rodimiro</t>
  </si>
  <si>
    <t>Atlas de los humedales del sur-sureste y sus amenazas</t>
  </si>
  <si>
    <t>Comisión Nacional del Agua</t>
  </si>
  <si>
    <t>Barba Macías Everardo</t>
  </si>
  <si>
    <t>Chetumal</t>
  </si>
  <si>
    <t>Fortalecimiento de las colecciones de ECOSUR. Primera fase</t>
  </si>
  <si>
    <t>Pozo de la Tijera María del Carmen</t>
  </si>
  <si>
    <t>El contar con bases de datos de la biodiversidad que se tiene representada en las colecciones biológicas de ECOSUR es de suma importancia para diferentes tipos de trabajos que requieran saber la distribución de especies en la zona. Teneos 21 colecciones en base de datos digitalizada.</t>
  </si>
  <si>
    <t>Propuesta de Actualización del Catálogo de Autoridades Taxonómicas (CAT) de Lepidóptera: Heterócera para la Península de Yucatán</t>
  </si>
  <si>
    <t>Nacional Financiera Fideicomiso Fondo para la Biodiversidad.</t>
  </si>
  <si>
    <t>El impacto es a nivel nacional o internacional, pues permite el correcto uso de nombres de mariposas nocturnas registradas en nuestro país con énfasis en la Península de Yucatán.</t>
  </si>
  <si>
    <t>Generación de un inventario nacional de campos salinos, características ambientales de las zonas con potencial energético en los mares y zonas costeras de México y detección de lugares de aprovechamiento de  gradientes salinos con potencial energético de explotación en las zonas costeras de México y caracterización del medio físico</t>
  </si>
  <si>
    <t>Centro Mexicano de Innovación en Energía Océano (CEMIE-Oceano)</t>
  </si>
  <si>
    <t>Carrillo Bibriezca Laura Elena</t>
  </si>
  <si>
    <t>Aunque aún los gradientes salinos no son una fuente de energía competitiva con los combustibles fósiles, diversos estudios han mencionado que la energía que puede transformarse en electricidad a partir de los gradientes salinos naturales puede llegar a ser mayor que la recuperada por otras formas de energías del océano. El impacto es que se están dando pasos hacia el futuro en la investigación nacional en energías no convencionales para garantizar la disponibilidad de energía, la apuesta es hacia energías mas sustentables, las cuales son pare de los Objetivos de desarrollo, en el capítulo particular de los océanos.</t>
  </si>
  <si>
    <t>Implementación de un progama de monitoreo para la pesquería de langosta en la Reserva de la Biósfera de Sian Ka´an durante los meses de Julio, Agosto y Septiembre 2018.</t>
  </si>
  <si>
    <t>Comunidad y Biodiversidad A.C.</t>
  </si>
  <si>
    <t>Sosa Cordero Felipe Eloy</t>
  </si>
  <si>
    <t>El impacto en la pesquería de langosta, la de mayor importancia en las zonas central y sur de Quintana Roo, que comprende dos Reservas de la Biosfera, Banco Chinchorro y Sian Ka´an, consiste en que recopilamos información básica para seguir el comportamiento del recurso. Las seis cooperativas pesqueras que operan es dicha área geográfica saben cómo están los indicadores de su principal recurso. Por otro lado, la CONAPESCA y la CONANP como instituciones del gobierno relacionadas con el manejo del recurso y la sostenibilidad de los ecosistemas también cuentan con información e indicadores de la salud de la pesquería. Además, tanto los investigadores como la sociedad civil, aquí representada por COBI estamos contribuyendo a reunir información crítica para la evaluación de la pesquería. Esto último aporta información clave para la toma de decisiones de las autoridades y los pescadores en beneficio de la actividad pesquera y su contribución social y económica.</t>
  </si>
  <si>
    <t>Estado de Conservación de las Poblaciones de Manatíes en Quintana Roo y la Conectividad de las Poblaciones en la Zona Costera, 2019-2021</t>
  </si>
  <si>
    <t>Calizas Industriales del Carmen, S.A. de C.V. (CALICA)</t>
  </si>
  <si>
    <t>Morales Vela José Benjamín</t>
  </si>
  <si>
    <t>Fortalecimiento de las Capacidades de Producción de Plantas de Duna Costera del Jardín Botánico Dr. Alfredo Barrera Marín</t>
  </si>
  <si>
    <t>The Nature Conservancy</t>
  </si>
  <si>
    <t>Hoil Villalobos Dalia Luz</t>
  </si>
  <si>
    <t>Establecimiento de Líneas de Base de Especies a travéz de Análisis de ADN como Base para la Detección de Especies Exóticas y Ensayo de un Sistema de Monitoreo de los Sistemas Acuáticos Epicontinentales de México Utilizando ADN Ambiental</t>
  </si>
  <si>
    <t>Valdez Moreno Martha Elena</t>
  </si>
  <si>
    <t>Transiciones de Sostenibilidad en la Selva Maya: Mapeo del Panorama de Políticas y Respuestas de Vida</t>
  </si>
  <si>
    <t>The University court of the University of St Andrews</t>
  </si>
  <si>
    <t>Schmook Birgit Inge</t>
  </si>
  <si>
    <t>Sembrando economías solidarias y soberanía agroalimentaria en territorios campesinos de la Península de Yucatán.</t>
  </si>
  <si>
    <t>Gracia María Amalia</t>
  </si>
  <si>
    <t>Efecto de las macroalgas de tapete en etapas tempranas del coral masivo orbicella annularis en el Caribe Mexicano.</t>
  </si>
  <si>
    <t>Ruíz Zárate Miguel Angel</t>
  </si>
  <si>
    <t>Aumentá el conocimiento sobre los efectos deletéreos que tienen las arribazones de sargazo sobre la biología y ecología de especies de corales constructores de arrecife en el Caribe mexicano</t>
  </si>
  <si>
    <t>Destajo, tarea, servicio o jornal para mujeres (locales y migrantes) en la agroindustria azucarera: mercado de trabajo frente la reconversión productiva</t>
  </si>
  <si>
    <t>García Ortega Martha</t>
  </si>
  <si>
    <t>Por primera vez, gobierno, empresas y productores de caña de azúcar cuentan  con datos de primera mano, levantados en campo, para incidir de manera directa en un grupo focalizado de mujeres trabajadoras agrícolas y de servicios a nivel nacional a favor del emprendimiento económicos y equidad de género, orientando la incidencia y políticas públicas al trabajo digno en México.</t>
  </si>
  <si>
    <t>Diseño de un sistema de manejo forestal para selvas productivas de México.</t>
  </si>
  <si>
    <t>Navarro Martínez María Angélica</t>
  </si>
  <si>
    <t>A nivel nacional se trata de la forma en que se desea manejar las selvas productivas, es decir aquellas que cuentan con un programa de manejo autorizado con fines productivos maderables y que de acuerdo con la CONAFOR se espera apoyar al sector forestal de las regiones tropicales de México.</t>
  </si>
  <si>
    <t>Exploring marine energy for supplying a stable electrical demand and promoting the economic growth in local communities surrounding the Cozumel Channel</t>
  </si>
  <si>
    <t>Universidad Nacional Autónoma de México</t>
  </si>
  <si>
    <t>Metodologías para el registro de proyectos forestales de carbono y la certificación del incremento en los acervos de carbono en México.</t>
  </si>
  <si>
    <t>Instituto Tecnológico de El Salto</t>
  </si>
  <si>
    <t>López Martínez Jorge Omar</t>
  </si>
  <si>
    <t>Modelación Paleoclimática en la Península de Yucatán</t>
  </si>
  <si>
    <t>Torrescano Valle Nuria</t>
  </si>
  <si>
    <t>Exclusión, Discriminación y Pobreza de los Indígenas Urbanos en México: Segunda Fase-Continuación</t>
  </si>
  <si>
    <t>Horbath Corredor Jorge Enrique</t>
  </si>
  <si>
    <t>Las selvas de la Península de Yucatán durante el Holoceno Medio y Tardío: Una compleja interacción de dinámica y resilencia.</t>
  </si>
  <si>
    <t>Islebe Gerald Alexander</t>
  </si>
  <si>
    <t>Nichos isotópicos de invertebrados marinos clave para entender la degradación de los arrecifes coralinos del Caribe.</t>
  </si>
  <si>
    <t>Cabanillas Terán Nancy</t>
  </si>
  <si>
    <t>Campeche</t>
  </si>
  <si>
    <t>Análisis e interpretación de los patrones de distribución de la comunidad y calidad biológica de los hábitats bentónicos profundos y de la plataforma de Yucatán: Etapa 2"</t>
  </si>
  <si>
    <t>Centro de Investigación y de Estudios Avanzados del Instituto Politécnico Nacional</t>
  </si>
  <si>
    <t>Pech Pool Daniel Guadalupe</t>
  </si>
  <si>
    <t>Información de línea base para programas de monitoreo e impacto ambiental</t>
  </si>
  <si>
    <t>Estancias  Posdoctorales  para  Mujeres  Mexicanas  Indígenas  en Ciencia, Tecnología, Ingenierías Matemáticas Convocatoria 2018</t>
  </si>
  <si>
    <t>Centro de Investigaciones y Estudios Superiores en Antropología Social</t>
  </si>
  <si>
    <t>Molina Rosales Dolores Ofelia</t>
  </si>
  <si>
    <t>Estancias posdoctorales para mujeres mexicanas indígenas en ciencia, tecnología, ingenieríasy matemáticas Convocatoria 2019</t>
  </si>
  <si>
    <t>Centro de Investigación y Estudios Superiores en Antropología Social</t>
  </si>
  <si>
    <t>Pat Fernández Juan Manuel</t>
  </si>
  <si>
    <t>Mujeres con vocación científica</t>
  </si>
  <si>
    <t>Se incribieron 104 estudiantes y 34 académicas de distintas instituciones del país y de América Latina. La participación promedio por día fue de 129 personas, con un total de 387 asistentes, entre personas registradas previamente y quienes solo se interesaron por alguna sección del foro. Paralelo a esto, se abrió una fanpage de Face Book que sirvió como un canal de difusión y de comunicación previo al congreso. La fanpage se mantendrá. Se está gestionando al interior de Ecosur la existencia de un repositorio en línea de todo el material que surgió del foro. Se están editando las ponencias para poder subirlas y que quienes participaron en el congreso, así como otras personas, las puedan ver cuando quieran. Ahí estarán también las capsulas de "Soy Científica", el compendio de "carta a mi yo del futuro" y las respuestas al "Chismógrafo de la ciencia". El grupo sigue muy activo y para tener una memoria atractiva de lo que ahí sucedió (además del material antes mencionado) se les solicitó a las ponentes que transforan sus ponencias en un escrito. Con esos artículos espera publicar un libro, que deseamos presentar en la segunda edición de este foro, que esperamos ahora sí pueda ser presencial (y contar con financiamiento) pero de no ser así buscaremos los mecanismos para continuarlo en línea, que aunque no es lo óptimo funcionó esta vez. Otra meta es ver si encontramos que estas 104 estudiantes puedan ser tutoreadas en línea por las académicas que ahora participaron en el foro.</t>
  </si>
  <si>
    <t>Vulnerabilidad de los sistemas socioambientales costeros del sur del Golfo de México y Caribe: amenazas y adaptación</t>
  </si>
  <si>
    <t>Creación de la red de laboratorios virtuales de centros CONACyT para la atención de estudiantes a distancia.</t>
  </si>
  <si>
    <t>Centro de Investigación y Desarrollo Tecnológico en Electroquímica, S.C. (CIDETEQ)</t>
  </si>
  <si>
    <t>López Anaya Miguel Angel</t>
  </si>
  <si>
    <t>No</t>
  </si>
  <si>
    <t>Clave del proyecto</t>
  </si>
  <si>
    <t>Centro Público de Investigación</t>
  </si>
  <si>
    <t>Nombre de la Sede o Unidad a la cual corresponde el proyecto</t>
  </si>
  <si>
    <t>Nombre del proyecto</t>
  </si>
  <si>
    <t>Fondos CONACYT (seleccionar fondo)</t>
  </si>
  <si>
    <t>Otras agencias de financiamiento (indicar nombre)</t>
  </si>
  <si>
    <t>Vinculado a empresa (indicar nombre de la empresa)</t>
  </si>
  <si>
    <t>Tipo de proyecto (investigación, desarrollo tecnológico o servicio)</t>
  </si>
  <si>
    <t xml:space="preserve">Fecha (mes/año) de inicio según convenio </t>
  </si>
  <si>
    <t>Fecha de término (mes/año) según convenio</t>
  </si>
  <si>
    <t>Fondos concurrentes (empresa, agencia)</t>
  </si>
  <si>
    <t>Porcentaje de avance</t>
  </si>
  <si>
    <t>Monto autorizado</t>
  </si>
  <si>
    <t>Responsable técnico</t>
  </si>
  <si>
    <t>Comentarios</t>
  </si>
  <si>
    <t>Si es proyecto concluido, describir logros principales</t>
  </si>
  <si>
    <t>Estatus</t>
  </si>
  <si>
    <t>Investigación</t>
  </si>
  <si>
    <t>Fondo Institucional del CONACYT (FOINS)</t>
  </si>
  <si>
    <t>Fondo Sectorial SEP - CONACYT / Investigación Básica</t>
  </si>
  <si>
    <t>Fondo Sectorial INMUJERES</t>
  </si>
  <si>
    <t>Fondo Sectorial SAGARPA</t>
  </si>
  <si>
    <t>Fondo Sectorial SEMARNAT</t>
  </si>
  <si>
    <t>FORDECYT</t>
  </si>
  <si>
    <t>FONCICYT</t>
  </si>
  <si>
    <t>Fondo Sectorial CONAGUA</t>
  </si>
  <si>
    <t>Fondo Sectorial CONAFOR</t>
  </si>
  <si>
    <t>FORDECYT-PRONACES</t>
  </si>
  <si>
    <t>Cuenta con prorroga</t>
  </si>
  <si>
    <t>Se esta tramitando una prorroga</t>
  </si>
  <si>
    <t>Monto ejercido a la fecha (dic 2020)</t>
  </si>
  <si>
    <t>Proyectos de investigación iniciados y concluidos (Enero al 15 de diciembre de 2020)</t>
  </si>
  <si>
    <t>ECOSUR</t>
  </si>
  <si>
    <t>Los educadores participantes adquirieron mayor aprecio por la agroecología, los conocimientos agroalimentarios locales, y su relevancia para la educación formal. Con sus estudiantes, aplicaron diagnósticos, reflexionaron, y actuaron para mejorar su alimentación. Dichas conversaciones y acciones crearon redes de significado entre materias escolares, conocimientos y prácticas locales y la experiencia cotidiana de estudiantes y educadores. Estas experiencias demuestran la potencial de la investigación acción para catalizar comunidades de práctica que contribuyen al escalamiento de la agroecología desde la educación formal.
Las redes que impulsamos han crecido en participantes y autonomía. La Red Internacional de Huertos Educativos (RIHE) celebró reuniones en Veracruz y Uruguay. La Red Chiapaneca de Huertos Educativos (RCHE) cuenta con una comisión coordinadora y comisiones de pedagogía, semillas y comunicación. Continúan sus reuniones bimensuales en escuelas y centros de capacitación de todo el estado. Sus miembros participaron en eventos en Jalisco, Guanajuato y Guatemala sobre sistemas autónomos de semillas. En septiembre de 2018, la RCHE organizó una reunión nacional donde nació la Red Mexicana de Huertos Escolares. Estas redes constituyen comunidades de aprendizaje que aportan a una pedagogía relevante para la masificación de la agroecología y servirán como plataformas para entablar nuevas iniciativas de investigación-acción participativa.</t>
  </si>
  <si>
    <t>Parásitos y vectores de enfermedades transmitidas por vectores emergentes y desatendidas de la frontera sur de méxico: evitar el próximo zika.</t>
  </si>
  <si>
    <t>The Royal Society</t>
  </si>
  <si>
    <t>Díaz Albíter Héctor Manuel</t>
  </si>
  <si>
    <t>Hubo atrasos debido a la pandemia, la fuente esta enterada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</si>
</sst>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
  </numFmts>
  <fonts count="8"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sz val="10"/>
      <color indexed="8"/>
      <name val="Arial"/>
      <family val="2"/>
    </font>
    <font>
      <sz val="11"/>
      <color indexed="8"/>
      <name val="Calibri"/>
      <family val="2"/>
      <scheme val="minor"/>
    </font>
    <font>
      <b/>
      <sz val="10"/>
      <color rgb="FF000000"/>
      <name val="Calibri"/>
      <family val="2"/>
      <scheme val="minor"/>
    </font>
  </fonts>
  <fills count="10">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theme="3" tint="0.79998168889431442"/>
        <bgColor indexed="64"/>
      </patternFill>
    </fill>
    <fill>
      <patternFill patternType="solid">
        <fgColor theme="3" tint="0.39994506668294322"/>
        <bgColor indexed="64"/>
      </patternFill>
    </fill>
    <fill>
      <patternFill patternType="solid">
        <fgColor theme="3"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6" borderId="0"/>
  </cellStyleXfs>
  <cellXfs count="32">
    <xf numFmtId="0" fontId="0" fillId="0" borderId="0" xfId="0"/>
    <xf numFmtId="0" fontId="3" fillId="0" borderId="0" xfId="0" applyFont="1" applyAlignment="1">
      <alignment vertical="center"/>
    </xf>
    <xf numFmtId="0" fontId="2" fillId="7" borderId="1"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49" fontId="2" fillId="9" borderId="1" xfId="0" applyNumberFormat="1" applyFont="1" applyFill="1" applyBorder="1" applyAlignment="1">
      <alignment horizontal="center" vertical="center" wrapText="1"/>
    </xf>
    <xf numFmtId="49" fontId="2" fillId="7" borderId="1" xfId="0" applyNumberFormat="1" applyFont="1" applyFill="1" applyBorder="1" applyAlignment="1">
      <alignment horizontal="center" vertical="center" wrapText="1"/>
    </xf>
    <xf numFmtId="9" fontId="2" fillId="7" borderId="1" xfId="2"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center" vertical="center"/>
    </xf>
    <xf numFmtId="9" fontId="3" fillId="0" borderId="0" xfId="2" applyFont="1" applyAlignment="1">
      <alignment horizontal="center" vertical="center"/>
    </xf>
    <xf numFmtId="0" fontId="3" fillId="0" borderId="0" xfId="0" applyFont="1" applyAlignment="1">
      <alignment vertical="center" wrapText="1"/>
    </xf>
    <xf numFmtId="0" fontId="4" fillId="0" borderId="1" xfId="0" applyNumberFormat="1" applyFont="1" applyFill="1" applyBorder="1" applyAlignment="1" applyProtection="1">
      <alignment vertical="center" wrapText="1"/>
    </xf>
    <xf numFmtId="0" fontId="3" fillId="0" borderId="1" xfId="0" applyFont="1" applyBorder="1" applyAlignment="1">
      <alignment horizontal="center" vertical="center"/>
    </xf>
    <xf numFmtId="0" fontId="4" fillId="2" borderId="1" xfId="0" applyFont="1" applyFill="1" applyBorder="1" applyAlignment="1" applyProtection="1">
      <alignment vertical="center" wrapText="1"/>
    </xf>
    <xf numFmtId="0" fontId="4" fillId="4" borderId="1" xfId="0" applyFont="1" applyFill="1" applyBorder="1" applyAlignment="1" applyProtection="1">
      <alignment horizontal="center" vertical="center" wrapText="1"/>
    </xf>
    <xf numFmtId="17" fontId="4" fillId="5" borderId="1" xfId="0" applyNumberFormat="1" applyFont="1" applyFill="1" applyBorder="1" applyAlignment="1" applyProtection="1">
      <alignment horizontal="right" vertical="center" wrapText="1"/>
    </xf>
    <xf numFmtId="9" fontId="3" fillId="0" borderId="1" xfId="2" applyFont="1" applyBorder="1" applyAlignment="1">
      <alignment horizontal="center" vertical="center"/>
    </xf>
    <xf numFmtId="164" fontId="4" fillId="6" borderId="1" xfId="0" applyNumberFormat="1" applyFont="1" applyFill="1" applyBorder="1" applyAlignment="1" applyProtection="1">
      <alignment horizontal="right" vertical="center" wrapText="1"/>
    </xf>
    <xf numFmtId="43" fontId="3" fillId="0" borderId="1" xfId="1" applyFont="1" applyBorder="1" applyAlignment="1">
      <alignment vertical="center"/>
    </xf>
    <xf numFmtId="17" fontId="3" fillId="0" borderId="1" xfId="0" applyNumberFormat="1" applyFont="1" applyBorder="1" applyAlignment="1">
      <alignment vertical="center"/>
    </xf>
    <xf numFmtId="0" fontId="6" fillId="6" borderId="1" xfId="3" applyFont="1" applyBorder="1" applyAlignment="1">
      <alignment vertical="center" wrapText="1"/>
    </xf>
    <xf numFmtId="0" fontId="4" fillId="0" borderId="1"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4" fillId="3" borderId="1" xfId="0" applyFont="1" applyFill="1" applyBorder="1" applyAlignment="1" applyProtection="1">
      <alignment horizontal="justify" vertical="top" wrapText="1"/>
    </xf>
    <xf numFmtId="0" fontId="7" fillId="3" borderId="1" xfId="0" applyFont="1" applyFill="1" applyBorder="1" applyAlignment="1" applyProtection="1">
      <alignment horizontal="justify" vertical="top" wrapText="1"/>
    </xf>
    <xf numFmtId="0" fontId="7" fillId="0" borderId="1" xfId="0" applyFont="1" applyFill="1" applyBorder="1" applyAlignment="1" applyProtection="1">
      <alignment horizontal="justify" vertical="top" wrapText="1"/>
    </xf>
    <xf numFmtId="0" fontId="3" fillId="0" borderId="1" xfId="0" applyFont="1" applyBorder="1" applyAlignment="1">
      <alignment horizontal="justify" vertical="center" wrapText="1"/>
    </xf>
    <xf numFmtId="0" fontId="4" fillId="2" borderId="1" xfId="0" applyFont="1" applyFill="1" applyBorder="1" applyAlignment="1" applyProtection="1">
      <alignment horizontal="justify" vertical="center" wrapText="1"/>
    </xf>
  </cellXfs>
  <cellStyles count="4">
    <cellStyle name="Millares" xfId="1" builtinId="3"/>
    <cellStyle name="Normal" xfId="0" builtinId="0"/>
    <cellStyle name="Normal_Proyectos" xfId="3" xr:uid="{00000000-0005-0000-0000-00000200000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cosur365p-my.sharepoint.com/personal/cnhernan_ecosur_mx/Documents/Ecosur-CPA/6.%20Proyectos%20de%20Investigaci&#243;n/JG/2020-2SEM/5.22-Proyectos%20revisados%20JGome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B2" t="str">
            <v>Clave del proyecto</v>
          </cell>
          <cell r="C2" t="str">
            <v>Centro Público de Investigación</v>
          </cell>
          <cell r="D2" t="str">
            <v>Nombre de la Sede o Unidad a la cual corresponde el proyecto</v>
          </cell>
          <cell r="E2" t="str">
            <v>Nombre del proyecto</v>
          </cell>
          <cell r="F2" t="str">
            <v>Fondos CONACYT (seleccionar fondo)</v>
          </cell>
          <cell r="G2" t="str">
            <v>Otras agencias de financiamiento (indicar nombre)</v>
          </cell>
          <cell r="H2" t="str">
            <v>Vinculado a empresa (indicar nombre de la empresa)</v>
          </cell>
          <cell r="I2" t="str">
            <v>Tipo de proyecto (investigación, desarrollo tecnológico o servicio)</v>
          </cell>
          <cell r="J2" t="str">
            <v xml:space="preserve">Fecha (mes/año) de inicio según convenio </v>
          </cell>
          <cell r="K2" t="str">
            <v>Fecha de término (mes/año) según convenio</v>
          </cell>
          <cell r="L2" t="str">
            <v>Fondos concurrentes (empresa, agencia)</v>
          </cell>
          <cell r="M2" t="str">
            <v>Porcentaje de avance</v>
          </cell>
          <cell r="N2" t="str">
            <v>Monto autorizado</v>
          </cell>
          <cell r="O2" t="str">
            <v>Monto ejercido a la fecha (dic 2020)</v>
          </cell>
        </row>
        <row r="3">
          <cell r="B3">
            <v>13147</v>
          </cell>
          <cell r="C3" t="str">
            <v>ECOSUR</v>
          </cell>
          <cell r="D3" t="str">
            <v>San Cristóbal</v>
          </cell>
          <cell r="E3" t="str">
            <v>Formación de formadores para los sistemas alimentarios justos y sustentables.</v>
          </cell>
          <cell r="F3">
            <v>0</v>
          </cell>
          <cell r="G3" t="str">
            <v>Fundación Kellogg</v>
          </cell>
          <cell r="H3" t="str">
            <v>No</v>
          </cell>
          <cell r="I3" t="str">
            <v>Investigación</v>
          </cell>
          <cell r="J3">
            <v>42217</v>
          </cell>
          <cell r="K3">
            <v>43921</v>
          </cell>
          <cell r="L3">
            <v>0</v>
          </cell>
          <cell r="M3">
            <v>0.99626259803885531</v>
          </cell>
          <cell r="N3">
            <v>9091770.2599999998</v>
          </cell>
          <cell r="O3">
            <v>9057790.6599999983</v>
          </cell>
        </row>
        <row r="4">
          <cell r="B4">
            <v>13153</v>
          </cell>
          <cell r="C4" t="str">
            <v>ECOSUR</v>
          </cell>
          <cell r="D4" t="str">
            <v>San Cristóbal</v>
          </cell>
          <cell r="E4" t="str">
            <v>Beneficios de la naturaleza en fronteras agro-forestales: vinculando estrategias de actores, biodiversidad funcional y servicios ecosistemicos  (FOREFRONT).</v>
          </cell>
          <cell r="F4">
            <v>0</v>
          </cell>
          <cell r="G4" t="str">
            <v>Universidad de Wageningen</v>
          </cell>
          <cell r="H4" t="str">
            <v>No</v>
          </cell>
          <cell r="I4" t="str">
            <v>Investigación</v>
          </cell>
          <cell r="J4">
            <v>42597</v>
          </cell>
          <cell r="K4">
            <v>44196</v>
          </cell>
          <cell r="L4">
            <v>0</v>
          </cell>
          <cell r="M4">
            <v>0.98381466961337882</v>
          </cell>
          <cell r="N4">
            <v>2022398.63</v>
          </cell>
          <cell r="O4">
            <v>1989665.44</v>
          </cell>
        </row>
        <row r="5">
          <cell r="B5">
            <v>13156</v>
          </cell>
          <cell r="C5" t="str">
            <v>ECOSUR</v>
          </cell>
          <cell r="D5" t="str">
            <v>San Cristóbal</v>
          </cell>
          <cell r="E5" t="str">
            <v>Chanul Pom: El mundo abeja como espacio de formación en comunidades rurales de Chiapas.</v>
          </cell>
          <cell r="F5">
            <v>0</v>
          </cell>
          <cell r="G5" t="str">
            <v>W.K. Kellogg Foundation (WKKF).</v>
          </cell>
          <cell r="H5" t="str">
            <v>No</v>
          </cell>
          <cell r="I5" t="str">
            <v>Investigación</v>
          </cell>
          <cell r="J5">
            <v>42736</v>
          </cell>
          <cell r="K5">
            <v>44255</v>
          </cell>
          <cell r="L5">
            <v>0</v>
          </cell>
          <cell r="M5">
            <v>0.83415365635644323</v>
          </cell>
          <cell r="N5">
            <v>7562720</v>
          </cell>
          <cell r="O5">
            <v>6308470.54</v>
          </cell>
        </row>
        <row r="6">
          <cell r="B6">
            <v>13162</v>
          </cell>
          <cell r="C6" t="str">
            <v>ECOSUR</v>
          </cell>
          <cell r="D6" t="str">
            <v>San Cristóbal</v>
          </cell>
          <cell r="E6" t="str">
            <v>Forest2020: Monitoreo Saltelital de los Bosques en el Suseste de México</v>
          </cell>
          <cell r="F6">
            <v>0</v>
          </cell>
          <cell r="G6" t="str">
            <v>ECOMETRICA</v>
          </cell>
          <cell r="H6" t="str">
            <v>No</v>
          </cell>
          <cell r="I6" t="str">
            <v>Investigación</v>
          </cell>
          <cell r="J6">
            <v>43282</v>
          </cell>
          <cell r="K6">
            <v>43921</v>
          </cell>
          <cell r="L6">
            <v>0</v>
          </cell>
          <cell r="M6">
            <v>0.84475713342400738</v>
          </cell>
          <cell r="N6">
            <v>7886636.8999999994</v>
          </cell>
          <cell r="O6">
            <v>6662292.7799999993</v>
          </cell>
        </row>
        <row r="7">
          <cell r="B7">
            <v>13163</v>
          </cell>
          <cell r="C7" t="str">
            <v>ECOSUR</v>
          </cell>
          <cell r="D7" t="str">
            <v>San Cristóbal</v>
          </cell>
          <cell r="E7" t="str">
            <v>Transmisión de zika y otros virus entre mosquitos, primates y perros en el sur y en el norte de México.</v>
          </cell>
          <cell r="F7" t="str">
            <v>CONACYT - Texas A&amp;M University</v>
          </cell>
          <cell r="G7">
            <v>0</v>
          </cell>
          <cell r="H7" t="str">
            <v>No</v>
          </cell>
          <cell r="I7" t="str">
            <v>Investigación</v>
          </cell>
          <cell r="J7">
            <v>43344</v>
          </cell>
          <cell r="K7">
            <v>43708</v>
          </cell>
          <cell r="L7">
            <v>0</v>
          </cell>
          <cell r="M7">
            <v>0.97523539603960396</v>
          </cell>
          <cell r="N7">
            <v>323200</v>
          </cell>
          <cell r="O7">
            <v>315196.08</v>
          </cell>
        </row>
        <row r="8">
          <cell r="B8">
            <v>13168</v>
          </cell>
          <cell r="C8" t="str">
            <v>ECOSUR</v>
          </cell>
          <cell r="D8" t="str">
            <v>San Cristóbal</v>
          </cell>
          <cell r="E8" t="str">
            <v>Programa de Formación de formadores en organizaciones de apicultores de la Península de Yucatán, Chiapas y Oaxaca</v>
          </cell>
          <cell r="F8">
            <v>0</v>
          </cell>
          <cell r="G8" t="str">
            <v>W.K. Kellogg Foundation (WKKF).</v>
          </cell>
          <cell r="H8" t="str">
            <v>No</v>
          </cell>
          <cell r="I8" t="str">
            <v>Investigación</v>
          </cell>
          <cell r="J8">
            <v>43643</v>
          </cell>
          <cell r="K8">
            <v>44316</v>
          </cell>
          <cell r="L8">
            <v>0</v>
          </cell>
          <cell r="M8">
            <v>0.3071070625814189</v>
          </cell>
          <cell r="N8">
            <v>10903492</v>
          </cell>
          <cell r="O8">
            <v>3348539.4000000004</v>
          </cell>
        </row>
        <row r="9">
          <cell r="B9">
            <v>13169</v>
          </cell>
          <cell r="C9" t="str">
            <v>ECOSUR</v>
          </cell>
          <cell r="D9" t="str">
            <v>San Cristóbal</v>
          </cell>
          <cell r="E9" t="str">
            <v>La investigación evaluativa de la pertinencia cultural del enfoque de graduación en los estados de Chiapas y Yucatán, México.</v>
          </cell>
          <cell r="F9">
            <v>0</v>
          </cell>
          <cell r="G9" t="str">
            <v>Trickle Up Las Americas (TUA)</v>
          </cell>
          <cell r="H9" t="str">
            <v>No</v>
          </cell>
          <cell r="I9" t="str">
            <v>Investigación</v>
          </cell>
          <cell r="J9">
            <v>43647</v>
          </cell>
          <cell r="K9">
            <v>44255</v>
          </cell>
          <cell r="L9">
            <v>0</v>
          </cell>
          <cell r="M9">
            <v>0.58527839523742398</v>
          </cell>
          <cell r="N9">
            <v>1874454.48</v>
          </cell>
          <cell r="O9">
            <v>1097077.71</v>
          </cell>
        </row>
        <row r="10">
          <cell r="B10">
            <v>13171</v>
          </cell>
          <cell r="C10" t="str">
            <v>ECOSUR</v>
          </cell>
          <cell r="D10" t="str">
            <v>San Cristóbal</v>
          </cell>
          <cell r="E10" t="str">
            <v>Formulación de una propuesta de estrategia para el desarrollo integral de los territorios cafetaleros de la región sur sureste.</v>
          </cell>
          <cell r="F10">
            <v>0</v>
          </cell>
          <cell r="G10" t="str">
            <v>Fideicomiso para el desarrollo regional del sur sureste de México (FIDESUR)</v>
          </cell>
          <cell r="H10" t="str">
            <v>No</v>
          </cell>
          <cell r="I10" t="str">
            <v>Investigación</v>
          </cell>
          <cell r="J10">
            <v>43693</v>
          </cell>
          <cell r="K10">
            <v>43980</v>
          </cell>
          <cell r="L10">
            <v>0</v>
          </cell>
          <cell r="M10">
            <v>0.45779982456140356</v>
          </cell>
          <cell r="N10">
            <v>285000</v>
          </cell>
          <cell r="O10">
            <v>130472.95000000001</v>
          </cell>
        </row>
        <row r="11">
          <cell r="B11">
            <v>13174</v>
          </cell>
          <cell r="C11" t="str">
            <v>ECOSUR</v>
          </cell>
          <cell r="D11" t="str">
            <v>San Cristóbal</v>
          </cell>
          <cell r="E11" t="str">
            <v>Monitoreo de indicadores del proyecto piloto: municipios fronterizos de derechos humanos.</v>
          </cell>
          <cell r="F11">
            <v>0</v>
          </cell>
          <cell r="G11" t="str">
            <v>Cooperacion Alemana al Desarrollo. Agencia de la GIZ en México</v>
          </cell>
          <cell r="H11" t="str">
            <v>No</v>
          </cell>
          <cell r="I11" t="str">
            <v>Investigación</v>
          </cell>
          <cell r="J11">
            <v>43838</v>
          </cell>
          <cell r="K11">
            <v>43948</v>
          </cell>
          <cell r="L11">
            <v>0</v>
          </cell>
          <cell r="M11">
            <v>0.6628094907320774</v>
          </cell>
          <cell r="N11">
            <v>743334.86</v>
          </cell>
          <cell r="O11">
            <v>492689.4</v>
          </cell>
        </row>
        <row r="12">
          <cell r="B12">
            <v>13177</v>
          </cell>
          <cell r="C12" t="str">
            <v>ECOSUR</v>
          </cell>
          <cell r="D12" t="str">
            <v>San Cristóbal</v>
          </cell>
          <cell r="E12" t="str">
            <v>Género y conflictos socioambientales en torno a la mega y pequeña minería en México.</v>
          </cell>
          <cell r="F12">
            <v>0</v>
          </cell>
          <cell r="G12" t="str">
            <v>El Colegio de Postgraduados</v>
          </cell>
          <cell r="H12" t="str">
            <v>No</v>
          </cell>
          <cell r="I12" t="str">
            <v>Investigación</v>
          </cell>
          <cell r="J12">
            <v>43998</v>
          </cell>
          <cell r="K12">
            <v>44884</v>
          </cell>
          <cell r="L12">
            <v>0</v>
          </cell>
          <cell r="M12">
            <v>0</v>
          </cell>
          <cell r="N12">
            <v>115000</v>
          </cell>
          <cell r="O12">
            <v>0</v>
          </cell>
        </row>
        <row r="13">
          <cell r="B13">
            <v>13178</v>
          </cell>
          <cell r="C13" t="str">
            <v>ECOSUR</v>
          </cell>
          <cell r="D13" t="str">
            <v>San Cristóbal</v>
          </cell>
          <cell r="E13" t="str">
            <v>Respuesta del tapir (Tapirus bairdii) y el pecarí de labios blancos (Tayassu pecari) al cambio climático y la fragmentación del hábitat en el bosque maya.</v>
          </cell>
          <cell r="F13">
            <v>0</v>
          </cell>
          <cell r="G13" t="str">
            <v>The Rufford Foundation</v>
          </cell>
          <cell r="H13" t="str">
            <v>No</v>
          </cell>
          <cell r="I13" t="str">
            <v>Investigación</v>
          </cell>
          <cell r="J13">
            <v>43862</v>
          </cell>
          <cell r="K13">
            <v>44620</v>
          </cell>
          <cell r="L13">
            <v>0</v>
          </cell>
          <cell r="M13">
            <v>0.10355029585798817</v>
          </cell>
          <cell r="N13">
            <v>169000</v>
          </cell>
          <cell r="O13">
            <v>17500</v>
          </cell>
        </row>
        <row r="14">
          <cell r="B14">
            <v>13181</v>
          </cell>
          <cell r="C14" t="str">
            <v>ECOSUR</v>
          </cell>
          <cell r="D14" t="str">
            <v>San Cristóbal</v>
          </cell>
          <cell r="E14" t="str">
            <v>Comunidad de aprendizaje y práctica: contribuyendo a los territorios agroecológicos desde el mercadeo comunitario.</v>
          </cell>
          <cell r="F14">
            <v>0</v>
          </cell>
          <cell r="G14" t="str">
            <v>Community Agroecology NetWork ( CAN)</v>
          </cell>
          <cell r="H14" t="str">
            <v>No</v>
          </cell>
          <cell r="I14" t="str">
            <v>Investigación</v>
          </cell>
          <cell r="J14">
            <v>44068</v>
          </cell>
          <cell r="K14">
            <v>45162</v>
          </cell>
          <cell r="L14">
            <v>0</v>
          </cell>
          <cell r="M14">
            <v>4.9885029875392464E-2</v>
          </cell>
          <cell r="N14">
            <v>2608086.2400000002</v>
          </cell>
          <cell r="O14">
            <v>130104.46</v>
          </cell>
        </row>
        <row r="15">
          <cell r="B15">
            <v>13182</v>
          </cell>
          <cell r="C15" t="str">
            <v>ECOSUR</v>
          </cell>
          <cell r="D15" t="str">
            <v>San Cristóbal</v>
          </cell>
          <cell r="E15" t="str">
            <v>Impacto de factores sociales (incluyendo la inseguridad alimentaria y  la violencia de pareja)  en los desenlaces de salud de mujeres que viven con VIH en el estado de Chiapas.</v>
          </cell>
          <cell r="F15">
            <v>0</v>
          </cell>
          <cell r="G15" t="str">
            <v>Secretaría de Salud</v>
          </cell>
          <cell r="H15" t="str">
            <v>No</v>
          </cell>
          <cell r="I15" t="str">
            <v>Investigación</v>
          </cell>
          <cell r="J15">
            <v>44099</v>
          </cell>
          <cell r="K15">
            <v>44196</v>
          </cell>
          <cell r="L15">
            <v>0</v>
          </cell>
          <cell r="M15">
            <v>0.81019319229551601</v>
          </cell>
          <cell r="N15">
            <v>792837</v>
          </cell>
          <cell r="O15">
            <v>642351.14</v>
          </cell>
        </row>
        <row r="16">
          <cell r="B16">
            <v>15012</v>
          </cell>
          <cell r="C16" t="str">
            <v>ECOSUR</v>
          </cell>
          <cell r="D16" t="str">
            <v>San Cristóbal</v>
          </cell>
          <cell r="E16" t="str">
            <v>Programa de colaboración en salud internacional entre ECOSUR y Georgetown University</v>
          </cell>
          <cell r="F16">
            <v>0</v>
          </cell>
          <cell r="G16" t="str">
            <v>Georgetown University</v>
          </cell>
          <cell r="H16" t="str">
            <v>No</v>
          </cell>
          <cell r="I16" t="str">
            <v>Investigación</v>
          </cell>
          <cell r="J16">
            <v>42720</v>
          </cell>
          <cell r="K16">
            <v>44196</v>
          </cell>
          <cell r="L16">
            <v>0</v>
          </cell>
          <cell r="M16">
            <v>0.96704354003679283</v>
          </cell>
          <cell r="N16">
            <v>2242410.14</v>
          </cell>
          <cell r="O16">
            <v>2168508.2400000002</v>
          </cell>
        </row>
        <row r="17">
          <cell r="B17">
            <v>16008</v>
          </cell>
          <cell r="C17" t="str">
            <v>ECOSUR</v>
          </cell>
          <cell r="D17" t="str">
            <v>San Cristóbal</v>
          </cell>
          <cell r="E17" t="str">
            <v>Bajo peso al nacer y obesidad en una cohorte de adolecentes de las regiones tzotzil-tzeltal y selva de Chiapas</v>
          </cell>
          <cell r="F17" t="str">
            <v>Fondo Institucional del CONACYT (FOINS)</v>
          </cell>
          <cell r="G17">
            <v>0</v>
          </cell>
          <cell r="H17" t="str">
            <v>No</v>
          </cell>
          <cell r="I17" t="str">
            <v>Investigación</v>
          </cell>
          <cell r="J17">
            <v>42741</v>
          </cell>
          <cell r="K17">
            <v>44227</v>
          </cell>
          <cell r="L17">
            <v>0</v>
          </cell>
          <cell r="M17">
            <v>0.95556545963789141</v>
          </cell>
          <cell r="N17">
            <v>1999400</v>
          </cell>
          <cell r="O17">
            <v>1910557.58</v>
          </cell>
        </row>
        <row r="18">
          <cell r="B18">
            <v>16012</v>
          </cell>
          <cell r="C18" t="str">
            <v>ECOSUR</v>
          </cell>
          <cell r="D18" t="str">
            <v>San Cristóbal</v>
          </cell>
          <cell r="E18" t="str">
            <v>Colecta de semillas y ubicación de sitios para ensayos de dos variedades de madera balsa (OCHROMA PYRAMIDALE)</v>
          </cell>
          <cell r="F18" t="str">
            <v>Fondo Institucional del CONACYT (FOINS)</v>
          </cell>
          <cell r="G18">
            <v>0</v>
          </cell>
          <cell r="H18" t="str">
            <v>No</v>
          </cell>
          <cell r="I18" t="str">
            <v>Investigación</v>
          </cell>
          <cell r="J18">
            <v>43957</v>
          </cell>
          <cell r="K18">
            <v>44098</v>
          </cell>
          <cell r="L18">
            <v>0</v>
          </cell>
          <cell r="M18">
            <v>0.98365082230244694</v>
          </cell>
          <cell r="N18">
            <v>99720</v>
          </cell>
          <cell r="O18">
            <v>98089.66</v>
          </cell>
        </row>
        <row r="19">
          <cell r="B19">
            <v>16014</v>
          </cell>
          <cell r="C19" t="str">
            <v>ECOSUR</v>
          </cell>
          <cell r="D19" t="str">
            <v>San Cristóbal</v>
          </cell>
          <cell r="E19" t="str">
            <v>Compartir en Red: Fortaleciendo sistemas locales alimentarios.</v>
          </cell>
          <cell r="F19" t="str">
            <v>Consejo Nacional de Ciencia y Tecnología</v>
          </cell>
          <cell r="G19">
            <v>0</v>
          </cell>
          <cell r="H19" t="str">
            <v>No</v>
          </cell>
          <cell r="I19" t="str">
            <v>Investigación</v>
          </cell>
          <cell r="J19">
            <v>44069</v>
          </cell>
          <cell r="K19">
            <v>44211</v>
          </cell>
          <cell r="L19">
            <v>0</v>
          </cell>
          <cell r="M19">
            <v>0.95017406900960744</v>
          </cell>
          <cell r="N19">
            <v>563110</v>
          </cell>
          <cell r="O19">
            <v>535052.52</v>
          </cell>
        </row>
        <row r="20">
          <cell r="B20">
            <v>16015</v>
          </cell>
          <cell r="C20" t="str">
            <v>ECOSUR</v>
          </cell>
          <cell r="D20" t="str">
            <v>San Cristóbal</v>
          </cell>
          <cell r="E20" t="str">
            <v>Programa de salud ambiental para la disminución de las desigualdades socioambiéntales derivadas de la exposición a contaminantes en la región de Coatzacoalcos-Minatitlan-Jaltipan de Morelos, Veracruz.</v>
          </cell>
          <cell r="F20" t="str">
            <v>FORDECYT-PRONACES</v>
          </cell>
          <cell r="G20">
            <v>0</v>
          </cell>
          <cell r="H20" t="str">
            <v>No</v>
          </cell>
          <cell r="I20" t="str">
            <v>Investigación</v>
          </cell>
          <cell r="J20">
            <v>44121</v>
          </cell>
          <cell r="K20">
            <v>44213</v>
          </cell>
          <cell r="L20">
            <v>0</v>
          </cell>
          <cell r="M20">
            <v>0</v>
          </cell>
          <cell r="N20">
            <v>100000</v>
          </cell>
          <cell r="O20">
            <v>0</v>
          </cell>
        </row>
        <row r="21">
          <cell r="B21">
            <v>16016</v>
          </cell>
          <cell r="C21" t="str">
            <v>ECOSUR</v>
          </cell>
          <cell r="D21" t="str">
            <v>San Cristóbal</v>
          </cell>
          <cell r="E21" t="str">
            <v>Sistemas socioecológicos sustentables en territorios cafetaleros del sureste de México.
Sistemas socioecológicos sustentables en territorios cafetaleros del sureste de México.                                                                  Sistemas socioecológicos sustentables en territorios cafetaleros del sureste de México.</v>
          </cell>
          <cell r="F21" t="str">
            <v>FORDECYT-PRONACES</v>
          </cell>
          <cell r="G21">
            <v>0</v>
          </cell>
          <cell r="H21" t="str">
            <v>No</v>
          </cell>
          <cell r="I21" t="str">
            <v>Investigación</v>
          </cell>
          <cell r="J21">
            <v>44121</v>
          </cell>
          <cell r="K21">
            <v>44213</v>
          </cell>
          <cell r="L21">
            <v>0</v>
          </cell>
          <cell r="M21">
            <v>0.17699610000000002</v>
          </cell>
          <cell r="N21">
            <v>100000</v>
          </cell>
          <cell r="O21">
            <v>17699.61</v>
          </cell>
        </row>
        <row r="22">
          <cell r="B22">
            <v>16017</v>
          </cell>
          <cell r="C22" t="str">
            <v>ECOSUR</v>
          </cell>
          <cell r="D22" t="str">
            <v>San Cristóbal</v>
          </cell>
          <cell r="E22" t="str">
            <v>Abejas y territorios: análisis y fortalecimiento del papel de los apicultores del sureste de México en la sustentabilidad de sus territorios en un contexto de intensificación agrícola.</v>
          </cell>
          <cell r="F22" t="str">
            <v>FORDECYT-PRONACES</v>
          </cell>
          <cell r="G22">
            <v>0</v>
          </cell>
          <cell r="H22" t="str">
            <v>No</v>
          </cell>
          <cell r="I22" t="str">
            <v>Investigación</v>
          </cell>
          <cell r="J22">
            <v>44125</v>
          </cell>
          <cell r="K22">
            <v>44217</v>
          </cell>
          <cell r="L22">
            <v>0</v>
          </cell>
          <cell r="M22">
            <v>0</v>
          </cell>
          <cell r="N22">
            <v>100000</v>
          </cell>
          <cell r="O22">
            <v>0</v>
          </cell>
        </row>
        <row r="23">
          <cell r="B23">
            <v>17003</v>
          </cell>
          <cell r="C23" t="str">
            <v>ECOSUR</v>
          </cell>
          <cell r="D23" t="str">
            <v>San Cristóbal</v>
          </cell>
          <cell r="E23" t="str">
            <v>Cambios en el clima y en el uso del suelo como determinantes de la alteración espacial y la estructura de las comunidades de insectos en sistemas montañosos del sur de México.</v>
          </cell>
          <cell r="F23" t="str">
            <v>Fondo Sectorial SEP - CONACYT / Investigación Básica</v>
          </cell>
          <cell r="G23">
            <v>0</v>
          </cell>
          <cell r="H23" t="str">
            <v>No</v>
          </cell>
          <cell r="I23" t="str">
            <v>Investigación</v>
          </cell>
          <cell r="J23">
            <v>42664</v>
          </cell>
          <cell r="K23">
            <v>44370</v>
          </cell>
          <cell r="L23">
            <v>0</v>
          </cell>
          <cell r="M23">
            <v>0.82001132666666665</v>
          </cell>
          <cell r="N23">
            <v>1500000</v>
          </cell>
          <cell r="O23">
            <v>1230016.99</v>
          </cell>
        </row>
        <row r="24">
          <cell r="B24">
            <v>17004</v>
          </cell>
          <cell r="C24" t="str">
            <v>ECOSUR</v>
          </cell>
          <cell r="D24" t="str">
            <v>San Cristóbal</v>
          </cell>
          <cell r="E24" t="str">
            <v>Análisis y evaluación de los posibles vectores y reservorios del virus del ébola en México.</v>
          </cell>
          <cell r="F24" t="str">
            <v>Fondo Sectorial SEP - CONACYT / Investigación Básica</v>
          </cell>
          <cell r="G24">
            <v>0</v>
          </cell>
          <cell r="H24" t="str">
            <v>No</v>
          </cell>
          <cell r="I24" t="str">
            <v>Investigación</v>
          </cell>
          <cell r="J24">
            <v>42727</v>
          </cell>
          <cell r="K24">
            <v>44553</v>
          </cell>
          <cell r="L24">
            <v>0</v>
          </cell>
          <cell r="M24">
            <v>0.94084725048857731</v>
          </cell>
          <cell r="N24">
            <v>2967800</v>
          </cell>
          <cell r="O24">
            <v>2792246.4699999997</v>
          </cell>
        </row>
        <row r="25">
          <cell r="B25">
            <v>17005</v>
          </cell>
          <cell r="C25" t="str">
            <v>ECOSUR</v>
          </cell>
          <cell r="D25" t="str">
            <v>San Cristóbal</v>
          </cell>
          <cell r="E25" t="str">
            <v>Violencia de género en ámbitos comunitarios entre estudiantes de universidades  interculturales  de Chiapas, Tabasco,  y Quintana Roo.</v>
          </cell>
          <cell r="F25" t="str">
            <v>Fondo Sectorial INMUJERES</v>
          </cell>
          <cell r="G25">
            <v>0</v>
          </cell>
          <cell r="H25" t="str">
            <v>No</v>
          </cell>
          <cell r="I25" t="str">
            <v>Investigación</v>
          </cell>
          <cell r="J25">
            <v>43160</v>
          </cell>
          <cell r="K25">
            <v>44255</v>
          </cell>
          <cell r="L25">
            <v>0</v>
          </cell>
          <cell r="M25">
            <v>0.92977360000000009</v>
          </cell>
          <cell r="N25">
            <v>1200000</v>
          </cell>
          <cell r="O25">
            <v>1115728.32</v>
          </cell>
        </row>
        <row r="26">
          <cell r="B26">
            <v>17006</v>
          </cell>
          <cell r="C26" t="str">
            <v>ECOSUR</v>
          </cell>
          <cell r="D26" t="str">
            <v>San Cristóbal</v>
          </cell>
          <cell r="E26" t="str">
            <v>Manejo sustentable de polinizadores: estatus actual, factores de riesgo y estrategias para el aprovechamiento de las abejas meliferas y silvestres en sistemas de agricultura protegida y en cultivos a campo abierto en México.</v>
          </cell>
          <cell r="F26" t="str">
            <v>Fondo Sectorial SAGARPA</v>
          </cell>
          <cell r="G26">
            <v>0</v>
          </cell>
          <cell r="H26" t="str">
            <v>No</v>
          </cell>
          <cell r="I26" t="str">
            <v>Investigación</v>
          </cell>
          <cell r="J26">
            <v>43195</v>
          </cell>
          <cell r="K26">
            <v>44269</v>
          </cell>
          <cell r="L26">
            <v>0</v>
          </cell>
          <cell r="M26">
            <v>0.78829399269457712</v>
          </cell>
          <cell r="N26">
            <v>7118000</v>
          </cell>
          <cell r="O26">
            <v>5611076.6399999997</v>
          </cell>
        </row>
        <row r="27">
          <cell r="B27">
            <v>17007</v>
          </cell>
          <cell r="C27" t="str">
            <v>ECOSUR</v>
          </cell>
          <cell r="D27" t="str">
            <v>San Cristóbal</v>
          </cell>
          <cell r="E27" t="str">
            <v>Ciclo doméstico, peridoméstico, silvestre y ecología de la enfermedad de Chagas en regiones focalizadas de Oaxaca y Chiapas, México.</v>
          </cell>
          <cell r="F27" t="str">
            <v>Fondo Sectorial SEP - CONACYT / Investigación Básica</v>
          </cell>
          <cell r="G27">
            <v>0</v>
          </cell>
          <cell r="H27" t="str">
            <v>No</v>
          </cell>
          <cell r="I27" t="str">
            <v>Investigación</v>
          </cell>
          <cell r="J27">
            <v>43838</v>
          </cell>
          <cell r="K27">
            <v>44809</v>
          </cell>
          <cell r="L27">
            <v>0</v>
          </cell>
          <cell r="M27">
            <v>0.15233657954004573</v>
          </cell>
          <cell r="N27">
            <v>1378224</v>
          </cell>
          <cell r="O27">
            <v>209953.93</v>
          </cell>
        </row>
        <row r="28">
          <cell r="B28">
            <v>17008</v>
          </cell>
          <cell r="C28" t="str">
            <v>ECOSUR</v>
          </cell>
          <cell r="D28" t="str">
            <v>San Cristóbal</v>
          </cell>
          <cell r="E28" t="str">
            <v>Impacto del uso de los plaguicidas y los cultivos genéticamente modificados utilizados en la agricultura altamente tecnificada sobre la diversidad de insectos polinizadores en seis regiones de México.</v>
          </cell>
          <cell r="F28" t="str">
            <v>Fondo Sectorial SEMARNAT</v>
          </cell>
          <cell r="G28">
            <v>0</v>
          </cell>
          <cell r="H28" t="str">
            <v>No</v>
          </cell>
          <cell r="I28" t="str">
            <v>Investigación</v>
          </cell>
          <cell r="J28">
            <v>43838</v>
          </cell>
          <cell r="K28">
            <v>44407</v>
          </cell>
          <cell r="L28">
            <v>0</v>
          </cell>
          <cell r="M28">
            <v>9.837757115319197E-2</v>
          </cell>
          <cell r="N28">
            <v>1322850</v>
          </cell>
          <cell r="O28">
            <v>130138.77</v>
          </cell>
        </row>
        <row r="29">
          <cell r="B29">
            <v>17009</v>
          </cell>
          <cell r="C29" t="str">
            <v>ECOSUR</v>
          </cell>
          <cell r="D29" t="str">
            <v>San Cristóbal</v>
          </cell>
          <cell r="E29" t="str">
            <v>Distribución  y dinámica poblacional de escarabajos exóticos invasores ante escenarios de cambio climático en el sur de México.</v>
          </cell>
          <cell r="F29" t="str">
            <v>Fondo Sectorial SEMARNAT</v>
          </cell>
          <cell r="G29">
            <v>0</v>
          </cell>
          <cell r="H29" t="str">
            <v>No</v>
          </cell>
          <cell r="I29" t="str">
            <v>Investigación</v>
          </cell>
          <cell r="J29">
            <v>43838</v>
          </cell>
          <cell r="K29">
            <v>44407</v>
          </cell>
          <cell r="L29">
            <v>0</v>
          </cell>
          <cell r="M29">
            <v>9.2468232709009099E-2</v>
          </cell>
          <cell r="N29">
            <v>955700</v>
          </cell>
          <cell r="O29">
            <v>88371.89</v>
          </cell>
        </row>
        <row r="30">
          <cell r="B30">
            <v>23038</v>
          </cell>
          <cell r="C30" t="str">
            <v>ECOSUR</v>
          </cell>
          <cell r="D30" t="str">
            <v>Tapachula</v>
          </cell>
          <cell r="E30" t="str">
            <v>Inventario y monitoreo del estado actual de los bosques de manglar de Chiapas y Oaxaca</v>
          </cell>
          <cell r="F30">
            <v>0</v>
          </cell>
          <cell r="G30" t="str">
            <v>Comisión Nacional para el Conocimiento y Uso de la Biodiversidad</v>
          </cell>
          <cell r="H30" t="str">
            <v>No</v>
          </cell>
          <cell r="I30" t="str">
            <v>Investigación</v>
          </cell>
          <cell r="J30">
            <v>39797</v>
          </cell>
          <cell r="K30">
            <v>43850</v>
          </cell>
          <cell r="L30">
            <v>0</v>
          </cell>
          <cell r="M30">
            <v>1</v>
          </cell>
          <cell r="N30">
            <v>2901163</v>
          </cell>
          <cell r="O30">
            <v>2901163</v>
          </cell>
        </row>
        <row r="31">
          <cell r="B31">
            <v>23073</v>
          </cell>
          <cell r="C31" t="str">
            <v>ECOSUR</v>
          </cell>
          <cell r="D31" t="str">
            <v>Tapachula</v>
          </cell>
          <cell r="E31" t="str">
            <v>Manejo de colonia en cría masiva para la aplicación de la TIE en moscas de la fruta del género de anastrepha</v>
          </cell>
          <cell r="F31">
            <v>0</v>
          </cell>
          <cell r="G31" t="str">
            <v>Organismo Internacional de Energía Atómica</v>
          </cell>
          <cell r="H31" t="str">
            <v>No</v>
          </cell>
          <cell r="I31" t="str">
            <v>Investigación</v>
          </cell>
          <cell r="J31">
            <v>43202</v>
          </cell>
          <cell r="K31">
            <v>45027</v>
          </cell>
          <cell r="L31">
            <v>0</v>
          </cell>
          <cell r="M31">
            <v>0.23204916608736317</v>
          </cell>
          <cell r="N31">
            <v>824175.8125</v>
          </cell>
          <cell r="O31">
            <v>191249.31</v>
          </cell>
        </row>
        <row r="32">
          <cell r="B32">
            <v>23075</v>
          </cell>
          <cell r="C32" t="str">
            <v>ECOSUR</v>
          </cell>
          <cell r="D32" t="str">
            <v>Tapachula</v>
          </cell>
          <cell r="E32" t="str">
            <v>Interaction between orchid  mycorrizae and lasiodiplodia sp., fungal pathogen of the endangered, epiphytic orchid guarianthe skinneri (bateman) dressier &amp; we higgins, in southwest mexico</v>
          </cell>
          <cell r="F32">
            <v>0</v>
          </cell>
          <cell r="G32" t="str">
            <v>The  American Orchid Society</v>
          </cell>
          <cell r="H32" t="str">
            <v>No</v>
          </cell>
          <cell r="I32" t="str">
            <v>Investigación</v>
          </cell>
          <cell r="J32">
            <v>43349</v>
          </cell>
          <cell r="K32">
            <v>44285</v>
          </cell>
          <cell r="L32">
            <v>0</v>
          </cell>
          <cell r="M32">
            <v>0.61333152648991385</v>
          </cell>
          <cell r="N32">
            <v>149431.875</v>
          </cell>
          <cell r="O32">
            <v>91651.28</v>
          </cell>
        </row>
        <row r="33">
          <cell r="B33">
            <v>23082</v>
          </cell>
          <cell r="C33" t="str">
            <v>ECOSUR</v>
          </cell>
          <cell r="D33" t="str">
            <v>Tapachula</v>
          </cell>
          <cell r="E33" t="str">
            <v>Development  and evaluation of quality control methods for the application of the sit in Aedes Aegypti</v>
          </cell>
          <cell r="F33">
            <v>0</v>
          </cell>
          <cell r="G33" t="str">
            <v>Organismo Internacional de Energía Atómica</v>
          </cell>
          <cell r="H33" t="str">
            <v>No</v>
          </cell>
          <cell r="I33" t="str">
            <v>Investigación</v>
          </cell>
          <cell r="J33">
            <v>43934</v>
          </cell>
          <cell r="K33">
            <v>45838</v>
          </cell>
          <cell r="L33">
            <v>0</v>
          </cell>
          <cell r="M33">
            <v>0</v>
          </cell>
          <cell r="N33">
            <v>726488.75</v>
          </cell>
          <cell r="O33">
            <v>0</v>
          </cell>
        </row>
        <row r="34">
          <cell r="B34">
            <v>26004</v>
          </cell>
          <cell r="C34" t="str">
            <v>ECOSUR</v>
          </cell>
          <cell r="D34" t="str">
            <v>Tapachula</v>
          </cell>
          <cell r="E34" t="str">
            <v>Mejoramiento de la Técnica del Insecto Estéril para el manejo de las moscas de la fruta: Efecto de la selección por tamaño en el desempeño de los machos estériles.</v>
          </cell>
          <cell r="F34" t="str">
            <v>Fondo Sectorial SEP - CONACYT / Investigación Básica</v>
          </cell>
          <cell r="G34">
            <v>0</v>
          </cell>
          <cell r="H34" t="str">
            <v>No</v>
          </cell>
          <cell r="I34" t="str">
            <v>Investigación</v>
          </cell>
          <cell r="J34">
            <v>43326</v>
          </cell>
          <cell r="K34">
            <v>44421</v>
          </cell>
          <cell r="L34">
            <v>0</v>
          </cell>
          <cell r="M34">
            <v>0.841399153761062</v>
          </cell>
          <cell r="N34">
            <v>1808000</v>
          </cell>
          <cell r="O34">
            <v>1521249.6700000002</v>
          </cell>
        </row>
        <row r="35">
          <cell r="B35">
            <v>26005</v>
          </cell>
          <cell r="C35" t="str">
            <v>ECOSUR</v>
          </cell>
          <cell r="D35" t="str">
            <v>Tapachula</v>
          </cell>
          <cell r="E35" t="str">
            <v>Detección de SARS-CoV-2 en aguas residuales como herramienta de monitoreo de COVID-19 en al Frontera Sur de México</v>
          </cell>
          <cell r="F35" t="str">
            <v>Consejo Nacional de Ciencia y Tecnología</v>
          </cell>
          <cell r="G35">
            <v>0</v>
          </cell>
          <cell r="H35" t="str">
            <v>No</v>
          </cell>
          <cell r="I35" t="str">
            <v>Investigación</v>
          </cell>
          <cell r="J35">
            <v>43997</v>
          </cell>
          <cell r="K35">
            <v>44255</v>
          </cell>
          <cell r="L35">
            <v>0</v>
          </cell>
          <cell r="M35">
            <v>1</v>
          </cell>
          <cell r="N35">
            <v>2219399.0699999998</v>
          </cell>
          <cell r="O35">
            <v>2219399.0699999998</v>
          </cell>
        </row>
        <row r="36">
          <cell r="B36">
            <v>26007</v>
          </cell>
          <cell r="C36" t="str">
            <v>ECOSUR</v>
          </cell>
          <cell r="D36" t="str">
            <v>Tapachula</v>
          </cell>
          <cell r="E36" t="str">
            <v>Jardín etnobiológico de las selvas del Soconusco: Propuesta del Jardín Botánico Regional del Soconusco (ECO-TAP-JB) y Herbario (ECO-TA-H)</v>
          </cell>
          <cell r="F36" t="str">
            <v>FORDECYT-PRONACES</v>
          </cell>
          <cell r="G36">
            <v>0</v>
          </cell>
          <cell r="H36" t="str">
            <v>No</v>
          </cell>
          <cell r="I36" t="str">
            <v>Investigación</v>
          </cell>
          <cell r="J36">
            <v>44021</v>
          </cell>
          <cell r="K36">
            <v>44400</v>
          </cell>
          <cell r="L36">
            <v>0</v>
          </cell>
          <cell r="M36">
            <v>8.7175115023529898E-2</v>
          </cell>
          <cell r="N36">
            <v>1980247</v>
          </cell>
          <cell r="O36">
            <v>172628.26</v>
          </cell>
        </row>
        <row r="37">
          <cell r="B37">
            <v>26008</v>
          </cell>
          <cell r="C37" t="str">
            <v>ECOSUR</v>
          </cell>
          <cell r="D37" t="str">
            <v>Tapachula</v>
          </cell>
          <cell r="E37" t="str">
            <v>Indice holístico de riesgo: una herramienta para la toma de decisiones en línea basada en riesgo al contagio y letalidad por COVID-19. Aplicación en el sector agrícola.</v>
          </cell>
          <cell r="F37" t="str">
            <v>Consejo Nacional de Ciencia y Tecnología</v>
          </cell>
          <cell r="G37">
            <v>0</v>
          </cell>
          <cell r="H37" t="str">
            <v>No</v>
          </cell>
          <cell r="I37" t="str">
            <v>Investigación</v>
          </cell>
          <cell r="J37">
            <v>44067</v>
          </cell>
          <cell r="K37">
            <v>44255</v>
          </cell>
          <cell r="L37">
            <v>0</v>
          </cell>
          <cell r="M37">
            <v>1</v>
          </cell>
          <cell r="N37">
            <v>646752.72</v>
          </cell>
          <cell r="O37">
            <v>646752.72</v>
          </cell>
        </row>
        <row r="38">
          <cell r="B38">
            <v>26009</v>
          </cell>
          <cell r="C38" t="str">
            <v>ECOSUR</v>
          </cell>
          <cell r="D38" t="str">
            <v>Tapachula</v>
          </cell>
          <cell r="E38" t="str">
            <v>Desarrollo de bases de datos y recursos bioinformáticos novedosos para el análisis metagenómico masivo de metazoa: más allá de una forma fácil de estudiar la diversidad alfa en los bosques tropicales de México.</v>
          </cell>
          <cell r="F38" t="str">
            <v>FORDECYT-PRONACES</v>
          </cell>
          <cell r="G38">
            <v>0</v>
          </cell>
          <cell r="H38" t="str">
            <v>No</v>
          </cell>
          <cell r="I38" t="str">
            <v>Investigación</v>
          </cell>
          <cell r="J38">
            <v>44124</v>
          </cell>
          <cell r="K38">
            <v>45219</v>
          </cell>
          <cell r="L38">
            <v>0</v>
          </cell>
          <cell r="M38">
            <v>0</v>
          </cell>
          <cell r="N38">
            <v>3053061</v>
          </cell>
          <cell r="O38">
            <v>0</v>
          </cell>
        </row>
        <row r="39">
          <cell r="B39">
            <v>26010</v>
          </cell>
          <cell r="C39" t="str">
            <v>ECOSUR</v>
          </cell>
          <cell r="D39" t="str">
            <v>Tapachula</v>
          </cell>
          <cell r="E39" t="str">
            <v>Integridad, manejo y restauración de los socio-ecosistemas de cuencas transfronterizas del sur de México.</v>
          </cell>
          <cell r="F39" t="str">
            <v>FORDECYT-PRONACES</v>
          </cell>
          <cell r="G39">
            <v>0</v>
          </cell>
          <cell r="H39" t="str">
            <v>No</v>
          </cell>
          <cell r="I39" t="str">
            <v>Investigación</v>
          </cell>
          <cell r="J39">
            <v>44119</v>
          </cell>
          <cell r="K39">
            <v>44242</v>
          </cell>
          <cell r="L39">
            <v>0</v>
          </cell>
          <cell r="M39">
            <v>0</v>
          </cell>
          <cell r="N39">
            <v>100000</v>
          </cell>
          <cell r="O39">
            <v>0</v>
          </cell>
        </row>
        <row r="40">
          <cell r="B40">
            <v>27001</v>
          </cell>
          <cell r="C40" t="str">
            <v>ECOSUR</v>
          </cell>
          <cell r="D40" t="str">
            <v>Tapachula</v>
          </cell>
          <cell r="E40" t="str">
            <v>Estudio de la ecología sensorial del picudo de la soya (rhyssomatus nigerrimus fahraeus)</v>
          </cell>
          <cell r="F40">
            <v>0</v>
          </cell>
          <cell r="G40" t="str">
            <v>Instituto Nacional de Investigaciones Forestales, Agrícolas y Pecuarias</v>
          </cell>
          <cell r="H40" t="str">
            <v>No</v>
          </cell>
          <cell r="I40" t="str">
            <v>Investigación</v>
          </cell>
          <cell r="J40">
            <v>43994</v>
          </cell>
          <cell r="K40">
            <v>44941</v>
          </cell>
          <cell r="L40">
            <v>0</v>
          </cell>
          <cell r="M40">
            <v>0.1775609303893477</v>
          </cell>
          <cell r="N40">
            <v>652630</v>
          </cell>
          <cell r="O40">
            <v>115881.59</v>
          </cell>
        </row>
        <row r="41">
          <cell r="B41">
            <v>33068</v>
          </cell>
          <cell r="C41" t="str">
            <v>ECOSUR</v>
          </cell>
          <cell r="D41" t="str">
            <v>San Cristóbal</v>
          </cell>
          <cell r="E41" t="str">
            <v>Agua y vulnerabilidad en sociedades frágiles</v>
          </cell>
          <cell r="F41">
            <v>0</v>
          </cell>
          <cell r="G41" t="str">
            <v>Facultad de Ciencias Sociales, Universidad de Helsinki, Finlandia</v>
          </cell>
          <cell r="H41" t="str">
            <v>No</v>
          </cell>
          <cell r="I41" t="str">
            <v>Investigación</v>
          </cell>
          <cell r="J41">
            <v>43252</v>
          </cell>
          <cell r="K41">
            <v>44561</v>
          </cell>
          <cell r="L41">
            <v>0</v>
          </cell>
          <cell r="M41">
            <v>1.4331977726219567</v>
          </cell>
          <cell r="N41">
            <v>506586.28129999997</v>
          </cell>
          <cell r="O41">
            <v>726038.33</v>
          </cell>
        </row>
        <row r="42">
          <cell r="B42">
            <v>36008</v>
          </cell>
          <cell r="C42" t="str">
            <v>ECOSUR</v>
          </cell>
          <cell r="D42" t="str">
            <v>Villahermosa</v>
          </cell>
          <cell r="E42" t="str">
            <v>Cambio global y sustentabilidad en la cuenca del usumacinta y zona marina de influencia: Bases para la adaptación al cambio climático desde la ciencia y gestión del territorio</v>
          </cell>
          <cell r="F42" t="str">
            <v>FORDECYT</v>
          </cell>
          <cell r="G42">
            <v>0</v>
          </cell>
          <cell r="H42" t="str">
            <v>No</v>
          </cell>
          <cell r="I42" t="str">
            <v>Investigación</v>
          </cell>
          <cell r="J42">
            <v>42844</v>
          </cell>
          <cell r="K42">
            <v>44178</v>
          </cell>
          <cell r="L42">
            <v>0</v>
          </cell>
          <cell r="M42">
            <v>1</v>
          </cell>
          <cell r="N42">
            <v>4826642.83</v>
          </cell>
          <cell r="O42">
            <v>4826642.83</v>
          </cell>
        </row>
        <row r="43">
          <cell r="B43">
            <v>36010</v>
          </cell>
          <cell r="C43" t="str">
            <v>ECOSUR</v>
          </cell>
          <cell r="D43" t="str">
            <v>Villahermosa</v>
          </cell>
          <cell r="E43" t="str">
            <v>From traditional uses to an integrated valorisation of sediments in the Usumacinta River Basin</v>
          </cell>
          <cell r="F43">
            <v>0</v>
          </cell>
          <cell r="G43" t="str">
            <v>Centro del Cambio Global y la Sustentabilidad en el Sureste A.C.</v>
          </cell>
          <cell r="H43" t="str">
            <v>No</v>
          </cell>
          <cell r="I43" t="str">
            <v>Investigación</v>
          </cell>
          <cell r="J43">
            <v>43252</v>
          </cell>
          <cell r="K43">
            <v>44255</v>
          </cell>
          <cell r="L43">
            <v>0</v>
          </cell>
          <cell r="M43">
            <v>0.73614680639386354</v>
          </cell>
          <cell r="N43">
            <v>1244114.75</v>
          </cell>
          <cell r="O43">
            <v>915851.1</v>
          </cell>
        </row>
        <row r="44">
          <cell r="B44">
            <v>36011</v>
          </cell>
          <cell r="C44" t="str">
            <v>ECOSUR</v>
          </cell>
          <cell r="D44" t="str">
            <v>Villahermosa</v>
          </cell>
          <cell r="E44" t="str">
            <v>Factores asociados a las dislipidemias en población infantil de las regiones fronteriza de Chiapas y centro de Tabasco</v>
          </cell>
          <cell r="F44" t="str">
            <v>Fondo Institucional del CONACYT (FOINS)</v>
          </cell>
          <cell r="G44">
            <v>0</v>
          </cell>
          <cell r="H44" t="str">
            <v>No</v>
          </cell>
          <cell r="I44" t="str">
            <v>Investigación</v>
          </cell>
          <cell r="J44">
            <v>43259</v>
          </cell>
          <cell r="K44">
            <v>44332</v>
          </cell>
          <cell r="L44">
            <v>0</v>
          </cell>
          <cell r="M44">
            <v>0.96186250685841346</v>
          </cell>
          <cell r="N44">
            <v>1385160</v>
          </cell>
          <cell r="O44">
            <v>1332333.47</v>
          </cell>
        </row>
        <row r="45">
          <cell r="B45">
            <v>36013</v>
          </cell>
          <cell r="C45" t="str">
            <v>ECOSUR</v>
          </cell>
          <cell r="D45" t="str">
            <v>Villahermosa</v>
          </cell>
          <cell r="E45" t="str">
            <v>Resilient People, Resilient Ecosystems In Smart Cities (Respires)</v>
          </cell>
          <cell r="F45" t="str">
            <v>FONCICYT</v>
          </cell>
          <cell r="G45">
            <v>0</v>
          </cell>
          <cell r="H45" t="str">
            <v>No</v>
          </cell>
          <cell r="I45" t="str">
            <v>Investigación</v>
          </cell>
          <cell r="J45">
            <v>43846</v>
          </cell>
          <cell r="K45">
            <v>44881</v>
          </cell>
          <cell r="L45">
            <v>0</v>
          </cell>
          <cell r="M45">
            <v>0.281306</v>
          </cell>
          <cell r="N45">
            <v>225000</v>
          </cell>
          <cell r="O45">
            <v>63293.85</v>
          </cell>
        </row>
        <row r="46">
          <cell r="B46">
            <v>36014</v>
          </cell>
          <cell r="C46" t="str">
            <v>ECOSUR</v>
          </cell>
          <cell r="D46" t="str">
            <v>Villahermosa</v>
          </cell>
          <cell r="E46" t="str">
            <v>Ampliación, complementación y conclusión de diagnóstico y escenarios en los territorios tren maya</v>
          </cell>
          <cell r="F46" t="str">
            <v>Fondo Institucional del CONACYT (FOINS)</v>
          </cell>
          <cell r="G46">
            <v>0</v>
          </cell>
          <cell r="H46" t="str">
            <v>No</v>
          </cell>
          <cell r="I46" t="str">
            <v>Investigación</v>
          </cell>
          <cell r="J46">
            <v>43921</v>
          </cell>
          <cell r="K46">
            <v>44316</v>
          </cell>
          <cell r="L46">
            <v>0</v>
          </cell>
          <cell r="M46">
            <v>0.75046403940886697</v>
          </cell>
          <cell r="N46">
            <v>446600</v>
          </cell>
          <cell r="O46">
            <v>335157.24</v>
          </cell>
        </row>
        <row r="47">
          <cell r="B47">
            <v>36015</v>
          </cell>
          <cell r="C47" t="str">
            <v>ECOSUR</v>
          </cell>
          <cell r="D47" t="str">
            <v>Villahermosa</v>
          </cell>
          <cell r="E47" t="str">
            <v>Quinto congreso mexicano de ecosistemas de manglar. Villahermosa, tabasco.</v>
          </cell>
          <cell r="F47" t="str">
            <v>Consejo Nacional de Ciencia y Tecnología</v>
          </cell>
          <cell r="G47">
            <v>0</v>
          </cell>
          <cell r="H47" t="str">
            <v>No</v>
          </cell>
          <cell r="I47" t="str">
            <v>Investigación</v>
          </cell>
          <cell r="J47">
            <v>44102</v>
          </cell>
          <cell r="K47">
            <v>44134</v>
          </cell>
          <cell r="L47">
            <v>0</v>
          </cell>
          <cell r="M47">
            <v>0.73745333333333329</v>
          </cell>
          <cell r="N47">
            <v>600000</v>
          </cell>
          <cell r="O47">
            <v>442472</v>
          </cell>
        </row>
        <row r="48">
          <cell r="B48">
            <v>36016</v>
          </cell>
          <cell r="C48" t="str">
            <v>ECOSUR</v>
          </cell>
          <cell r="D48" t="str">
            <v>Villahermosa</v>
          </cell>
          <cell r="E48" t="str">
            <v>Metabolismo del ecosistema en ríos tropicales: la influencia de la estacionalidad hidrológica y las presiones humanas.</v>
          </cell>
          <cell r="F48" t="str">
            <v>FORDECYT-PRONACES</v>
          </cell>
          <cell r="G48">
            <v>0</v>
          </cell>
          <cell r="H48" t="str">
            <v>No</v>
          </cell>
          <cell r="I48" t="str">
            <v>Investigación</v>
          </cell>
          <cell r="J48">
            <v>44138</v>
          </cell>
          <cell r="K48">
            <v>45233</v>
          </cell>
          <cell r="L48">
            <v>0</v>
          </cell>
          <cell r="M48">
            <v>0</v>
          </cell>
          <cell r="N48">
            <v>3150000</v>
          </cell>
          <cell r="O48">
            <v>0</v>
          </cell>
        </row>
        <row r="49">
          <cell r="B49">
            <v>36017</v>
          </cell>
          <cell r="C49" t="str">
            <v>ECOSUR</v>
          </cell>
          <cell r="D49" t="str">
            <v>Villahermosa</v>
          </cell>
          <cell r="E49" t="str">
            <v>El impacto de megaproyectos en sistemas socioecológicos desde una perspectiva transdisciplinaria: elprograma de desarrollo integral en los territorios del tren maya.</v>
          </cell>
          <cell r="F49" t="str">
            <v>FORDECYT-PRONACES</v>
          </cell>
          <cell r="G49">
            <v>0</v>
          </cell>
          <cell r="H49" t="str">
            <v>No</v>
          </cell>
          <cell r="I49" t="str">
            <v>Investigación</v>
          </cell>
          <cell r="J49">
            <v>44144</v>
          </cell>
          <cell r="K49">
            <v>44236</v>
          </cell>
          <cell r="L49">
            <v>0</v>
          </cell>
          <cell r="M49">
            <v>0</v>
          </cell>
          <cell r="N49">
            <v>100000</v>
          </cell>
          <cell r="O49">
            <v>0</v>
          </cell>
        </row>
        <row r="50">
          <cell r="B50">
            <v>36018</v>
          </cell>
          <cell r="C50" t="str">
            <v>ECOSUR</v>
          </cell>
          <cell r="D50" t="str">
            <v>Villahermosa</v>
          </cell>
          <cell r="E50" t="str">
            <v>Factores sociales, económicos, ecológicos y técnicos que limitan la consolidación del programa sembrandovida en tabasco.</v>
          </cell>
          <cell r="F50" t="str">
            <v>FORDECYT-PRONACES</v>
          </cell>
          <cell r="G50">
            <v>0</v>
          </cell>
          <cell r="H50" t="str">
            <v>No</v>
          </cell>
          <cell r="I50" t="str">
            <v>Investigación</v>
          </cell>
          <cell r="J50">
            <v>44154</v>
          </cell>
          <cell r="K50">
            <v>44154</v>
          </cell>
          <cell r="L50">
            <v>0</v>
          </cell>
          <cell r="M50">
            <v>0</v>
          </cell>
          <cell r="N50">
            <v>100000</v>
          </cell>
          <cell r="O50">
            <v>0</v>
          </cell>
        </row>
        <row r="51">
          <cell r="B51">
            <v>37001</v>
          </cell>
          <cell r="C51" t="str">
            <v>ECOSUR</v>
          </cell>
          <cell r="D51" t="str">
            <v>Villahermosa</v>
          </cell>
          <cell r="E51" t="str">
            <v>Atlas de los humedales del sur-sureste y sus amenazas</v>
          </cell>
          <cell r="F51" t="str">
            <v>Fondo Sectorial CONAGUA</v>
          </cell>
          <cell r="G51" t="str">
            <v>Comisión Nacional del Agua</v>
          </cell>
          <cell r="H51" t="str">
            <v>No</v>
          </cell>
          <cell r="I51" t="str">
            <v>Investigación</v>
          </cell>
          <cell r="J51">
            <v>43819</v>
          </cell>
          <cell r="K51">
            <v>44550</v>
          </cell>
          <cell r="L51">
            <v>0</v>
          </cell>
          <cell r="M51">
            <v>0.24109267558063879</v>
          </cell>
          <cell r="N51">
            <v>5471560</v>
          </cell>
          <cell r="O51">
            <v>1319153.04</v>
          </cell>
        </row>
        <row r="52">
          <cell r="B52">
            <v>43112</v>
          </cell>
          <cell r="C52" t="str">
            <v>ECOSUR</v>
          </cell>
          <cell r="D52" t="str">
            <v>Chetumal</v>
          </cell>
          <cell r="E52" t="str">
            <v>Fortalecimiento de las colecciones de ECOSUR. Primera fase</v>
          </cell>
          <cell r="F52">
            <v>0</v>
          </cell>
          <cell r="G52" t="str">
            <v>Comisión Nacional para el Conocimiento y Uso de la Biodiversidad</v>
          </cell>
          <cell r="H52" t="str">
            <v>No</v>
          </cell>
          <cell r="I52" t="str">
            <v>Investigación</v>
          </cell>
          <cell r="J52">
            <v>41869</v>
          </cell>
          <cell r="K52">
            <v>43921</v>
          </cell>
          <cell r="L52">
            <v>0</v>
          </cell>
          <cell r="M52">
            <v>1</v>
          </cell>
          <cell r="N52">
            <v>7000000</v>
          </cell>
          <cell r="O52">
            <v>7000000</v>
          </cell>
        </row>
        <row r="53">
          <cell r="B53">
            <v>43125</v>
          </cell>
          <cell r="C53" t="str">
            <v>ECOSUR</v>
          </cell>
          <cell r="D53" t="str">
            <v>Chetumal</v>
          </cell>
          <cell r="E53" t="str">
            <v>Propuesta de Actualización del Catálogo de Autoridades Taxonómicas (CAT) de Lepidóptera: Heterócera para la Península de Yucatán</v>
          </cell>
          <cell r="F53">
            <v>0</v>
          </cell>
          <cell r="G53" t="str">
            <v>Nacional Financiera Fideicomiso Fondo para la Biodiversidad.</v>
          </cell>
          <cell r="H53" t="str">
            <v>No</v>
          </cell>
          <cell r="I53" t="str">
            <v>Investigación</v>
          </cell>
          <cell r="J53">
            <v>42748</v>
          </cell>
          <cell r="K53">
            <v>43971</v>
          </cell>
          <cell r="L53">
            <v>0</v>
          </cell>
          <cell r="M53">
            <v>1</v>
          </cell>
          <cell r="N53">
            <v>247580</v>
          </cell>
          <cell r="O53">
            <v>247580</v>
          </cell>
        </row>
        <row r="54">
          <cell r="B54">
            <v>43130</v>
          </cell>
          <cell r="C54" t="str">
            <v>ECOSUR</v>
          </cell>
          <cell r="D54" t="str">
            <v>Chetumal</v>
          </cell>
          <cell r="E54" t="str">
            <v>Generación de un inventario nacional de campos salinos, características ambientales de las zonas con potencial energético en los mares y zonas costeras de México y detección de lugares de aprovechamiento de  gradientes salinos con potencial energético de explotación en las zonas costeras de México y caracterización del medio físico</v>
          </cell>
          <cell r="F54">
            <v>0</v>
          </cell>
          <cell r="G54" t="str">
            <v>Centro Mexicano de Innovación en Energía Océano (CEMIE-Oceano)</v>
          </cell>
          <cell r="H54" t="str">
            <v>No</v>
          </cell>
          <cell r="I54" t="str">
            <v>Investigación</v>
          </cell>
          <cell r="J54">
            <v>42934</v>
          </cell>
          <cell r="K54">
            <v>44150</v>
          </cell>
          <cell r="L54">
            <v>0</v>
          </cell>
          <cell r="M54">
            <v>0.99999872000000001</v>
          </cell>
          <cell r="N54">
            <v>750000</v>
          </cell>
          <cell r="O54">
            <v>749999.04</v>
          </cell>
        </row>
        <row r="55">
          <cell r="B55">
            <v>43132</v>
          </cell>
          <cell r="C55" t="str">
            <v>ECOSUR</v>
          </cell>
          <cell r="D55" t="str">
            <v>Chetumal</v>
          </cell>
          <cell r="E55" t="str">
            <v>Implementación de un progama de monitoreo para la pesquería de langosta en la Reserva de la Biósfera de Sian Ka´an durante los meses de Julio, Agosto y Septiembre 2018.</v>
          </cell>
          <cell r="F55">
            <v>0</v>
          </cell>
          <cell r="G55" t="str">
            <v>Comunidad y Biodiversidad A.C.</v>
          </cell>
          <cell r="H55" t="str">
            <v>No</v>
          </cell>
          <cell r="I55" t="str">
            <v>Investigación</v>
          </cell>
          <cell r="J55">
            <v>43221</v>
          </cell>
          <cell r="K55">
            <v>43838</v>
          </cell>
          <cell r="L55">
            <v>0</v>
          </cell>
          <cell r="M55">
            <v>1</v>
          </cell>
          <cell r="N55">
            <v>175000</v>
          </cell>
          <cell r="O55">
            <v>175000</v>
          </cell>
        </row>
        <row r="56">
          <cell r="B56">
            <v>43139</v>
          </cell>
          <cell r="C56" t="str">
            <v>ECOSUR</v>
          </cell>
          <cell r="D56" t="str">
            <v>Chetumal</v>
          </cell>
          <cell r="E56" t="str">
            <v>Estado de Conservación de las Poblaciones de Manatíes en Quintana Roo y la Conectividad de las Poblaciones en la Zona Costera, 2019-2021</v>
          </cell>
          <cell r="F56">
            <v>0</v>
          </cell>
          <cell r="G56" t="str">
            <v>Calizas Industriales del Carmen, S.A. de C.V. (CALICA)</v>
          </cell>
          <cell r="H56" t="str">
            <v>Calizas Industriales del Carmen, S.A. de C.V. (CALICA)</v>
          </cell>
          <cell r="I56" t="str">
            <v>Investigación</v>
          </cell>
          <cell r="J56">
            <v>43657</v>
          </cell>
          <cell r="K56">
            <v>44533</v>
          </cell>
          <cell r="L56">
            <v>0</v>
          </cell>
          <cell r="M56">
            <v>0.34374527147594502</v>
          </cell>
          <cell r="N56">
            <v>3779985</v>
          </cell>
          <cell r="O56">
            <v>1299351.97</v>
          </cell>
        </row>
        <row r="57">
          <cell r="B57">
            <v>43140</v>
          </cell>
          <cell r="C57" t="str">
            <v>ECOSUR</v>
          </cell>
          <cell r="D57" t="str">
            <v>Chetumal</v>
          </cell>
          <cell r="E57" t="str">
            <v>Fortalecimiento de las Capacidades de Producción de Plantas de Duna Costera del Jardín Botánico Dr. Alfredo Barrera Marín</v>
          </cell>
          <cell r="F57">
            <v>0</v>
          </cell>
          <cell r="G57" t="str">
            <v>The Nature Conservancy</v>
          </cell>
          <cell r="H57" t="str">
            <v>No</v>
          </cell>
          <cell r="I57" t="str">
            <v>Investigación</v>
          </cell>
          <cell r="J57">
            <v>43719</v>
          </cell>
          <cell r="K57">
            <v>43876</v>
          </cell>
          <cell r="L57">
            <v>0</v>
          </cell>
          <cell r="M57">
            <v>1.4870739467875944</v>
          </cell>
          <cell r="N57">
            <v>367194.45</v>
          </cell>
          <cell r="O57">
            <v>546045.30000000005</v>
          </cell>
        </row>
        <row r="58">
          <cell r="B58">
            <v>43141</v>
          </cell>
          <cell r="C58" t="str">
            <v>ECOSUR</v>
          </cell>
          <cell r="D58" t="str">
            <v>Chetumal</v>
          </cell>
          <cell r="E58" t="str">
            <v>Establecimiento de Líneas de Base de Especies a travéz de Análisis de ADN como Base para la Detección de Especies Exóticas y Ensayo de un Sistema de Monitoreo de los Sistemas Acuáticos Epicontinentales de México Utilizando ADN Ambiental</v>
          </cell>
          <cell r="F58">
            <v>0</v>
          </cell>
          <cell r="G58" t="str">
            <v>Nacional Financiera Fideicomiso Fondo para la Biodiversidad.</v>
          </cell>
          <cell r="H58" t="str">
            <v>No</v>
          </cell>
          <cell r="I58" t="str">
            <v>Investigación</v>
          </cell>
          <cell r="J58">
            <v>43838</v>
          </cell>
          <cell r="K58">
            <v>44484</v>
          </cell>
          <cell r="L58">
            <v>0</v>
          </cell>
          <cell r="M58">
            <v>0</v>
          </cell>
          <cell r="N58">
            <v>2028372</v>
          </cell>
          <cell r="O58">
            <v>0</v>
          </cell>
        </row>
        <row r="59">
          <cell r="B59">
            <v>43142</v>
          </cell>
          <cell r="C59" t="str">
            <v>ECOSUR</v>
          </cell>
          <cell r="D59" t="str">
            <v>Chetumal</v>
          </cell>
          <cell r="E59" t="str">
            <v>Transiciones de Sostenibilidad en la Selva Maya: Mapeo del Panorama de Políticas y Respuestas de Vida</v>
          </cell>
          <cell r="F59">
            <v>0</v>
          </cell>
          <cell r="G59" t="str">
            <v>The University court of the University of St Andrews</v>
          </cell>
          <cell r="H59" t="str">
            <v>No</v>
          </cell>
          <cell r="I59" t="str">
            <v>Investigación</v>
          </cell>
          <cell r="J59">
            <v>43838</v>
          </cell>
          <cell r="K59">
            <v>44074</v>
          </cell>
          <cell r="L59">
            <v>0</v>
          </cell>
          <cell r="M59">
            <v>1.2113379782910629</v>
          </cell>
          <cell r="N59">
            <v>389994.22</v>
          </cell>
          <cell r="O59">
            <v>472414.81</v>
          </cell>
        </row>
        <row r="60">
          <cell r="B60">
            <v>46012</v>
          </cell>
          <cell r="C60" t="str">
            <v>ECOSUR</v>
          </cell>
          <cell r="D60" t="str">
            <v>Chetumal</v>
          </cell>
          <cell r="E60" t="str">
            <v>Sembrando economías solidarias y soberanía agroalimentaria en territorios campesinos de la Península de Yucatán.</v>
          </cell>
          <cell r="F60" t="str">
            <v>FORDECYT-PRONACES</v>
          </cell>
          <cell r="G60">
            <v>0</v>
          </cell>
          <cell r="H60" t="str">
            <v>No</v>
          </cell>
          <cell r="I60" t="str">
            <v>Investigación</v>
          </cell>
          <cell r="J60">
            <v>44125</v>
          </cell>
          <cell r="K60">
            <v>44255</v>
          </cell>
          <cell r="L60">
            <v>0</v>
          </cell>
          <cell r="M60">
            <v>0</v>
          </cell>
          <cell r="N60">
            <v>100000</v>
          </cell>
          <cell r="O60">
            <v>0</v>
          </cell>
        </row>
        <row r="61">
          <cell r="B61">
            <v>47002</v>
          </cell>
          <cell r="C61" t="str">
            <v>ECOSUR</v>
          </cell>
          <cell r="D61" t="str">
            <v>Chetumal</v>
          </cell>
          <cell r="E61" t="str">
            <v>Efecto de las macroalgas de tapete en etapas tempranas del coral masivo orbicella annularis en el Caribe Mexicano.</v>
          </cell>
          <cell r="F61" t="str">
            <v>Fondo Sectorial SEP - CONACYT / Investigación Básica</v>
          </cell>
          <cell r="G61">
            <v>0</v>
          </cell>
          <cell r="H61" t="str">
            <v>No</v>
          </cell>
          <cell r="I61" t="str">
            <v>Investigación</v>
          </cell>
          <cell r="J61">
            <v>42607</v>
          </cell>
          <cell r="K61">
            <v>43886</v>
          </cell>
          <cell r="L61">
            <v>0</v>
          </cell>
          <cell r="M61">
            <v>1</v>
          </cell>
          <cell r="N61">
            <v>1500000</v>
          </cell>
          <cell r="O61">
            <v>1500000</v>
          </cell>
        </row>
        <row r="62">
          <cell r="B62">
            <v>47003</v>
          </cell>
          <cell r="C62" t="str">
            <v>ECOSUR</v>
          </cell>
          <cell r="D62" t="str">
            <v>Chetumal</v>
          </cell>
          <cell r="E62" t="str">
            <v>Destajo, tarea, servicio o jornal para mujeres (locales y migrantes) en la agroindustria azucarera: mercado de trabajo frente la reconversión productiva</v>
          </cell>
          <cell r="F62" t="str">
            <v>Fondo Sectorial INMUJERES</v>
          </cell>
          <cell r="G62">
            <v>0</v>
          </cell>
          <cell r="H62" t="str">
            <v>No</v>
          </cell>
          <cell r="I62" t="str">
            <v>Investigación</v>
          </cell>
          <cell r="J62">
            <v>43208</v>
          </cell>
          <cell r="K62">
            <v>43851</v>
          </cell>
          <cell r="L62">
            <v>0</v>
          </cell>
          <cell r="M62">
            <v>1</v>
          </cell>
          <cell r="N62">
            <v>1940672.51</v>
          </cell>
          <cell r="O62">
            <v>1940672.51</v>
          </cell>
        </row>
        <row r="63">
          <cell r="B63">
            <v>47004</v>
          </cell>
          <cell r="C63" t="str">
            <v>ECOSUR</v>
          </cell>
          <cell r="D63" t="str">
            <v>Chetumal</v>
          </cell>
          <cell r="E63" t="str">
            <v>Diseño de un sistema de manejo forestal para selvas productivas de México.</v>
          </cell>
          <cell r="F63" t="str">
            <v>Fondo Sectorial CONAFOR</v>
          </cell>
          <cell r="G63">
            <v>0</v>
          </cell>
          <cell r="H63" t="str">
            <v>No</v>
          </cell>
          <cell r="I63" t="str">
            <v>Investigación</v>
          </cell>
          <cell r="J63">
            <v>43228</v>
          </cell>
          <cell r="K63">
            <v>44103</v>
          </cell>
          <cell r="L63">
            <v>0</v>
          </cell>
          <cell r="M63">
            <v>1</v>
          </cell>
          <cell r="N63">
            <v>3102470.87</v>
          </cell>
          <cell r="O63">
            <v>3102470.87</v>
          </cell>
        </row>
        <row r="64">
          <cell r="B64">
            <v>47005</v>
          </cell>
          <cell r="C64" t="str">
            <v>ECOSUR</v>
          </cell>
          <cell r="D64" t="str">
            <v>Chetumal</v>
          </cell>
          <cell r="E64" t="str">
            <v>Exploring marine energy for supplying a stable electrical demand and promoting the economic growth in local communities surrounding the Cozumel Channel</v>
          </cell>
          <cell r="F64">
            <v>0</v>
          </cell>
          <cell r="G64" t="str">
            <v>Universidad Nacional Autónoma de México</v>
          </cell>
          <cell r="H64" t="str">
            <v>No</v>
          </cell>
          <cell r="I64" t="str">
            <v>Investigación</v>
          </cell>
          <cell r="J64">
            <v>43307</v>
          </cell>
          <cell r="K64">
            <v>43671</v>
          </cell>
          <cell r="L64">
            <v>0</v>
          </cell>
          <cell r="M64">
            <v>0.73141580698835273</v>
          </cell>
          <cell r="N64">
            <v>961600</v>
          </cell>
          <cell r="O64">
            <v>703329.44</v>
          </cell>
        </row>
        <row r="65">
          <cell r="B65">
            <v>47006</v>
          </cell>
          <cell r="C65" t="str">
            <v>ECOSUR</v>
          </cell>
          <cell r="D65" t="str">
            <v>Chetumal</v>
          </cell>
          <cell r="E65" t="str">
            <v>Metodologías para el registro de proyectos forestales de carbono y la certificación del incremento en los acervos de carbono en México.</v>
          </cell>
          <cell r="F65">
            <v>0</v>
          </cell>
          <cell r="G65" t="str">
            <v>Instituto Tecnológico de El Salto</v>
          </cell>
          <cell r="H65" t="str">
            <v>No</v>
          </cell>
          <cell r="I65" t="str">
            <v>Investigación</v>
          </cell>
          <cell r="J65">
            <v>43525</v>
          </cell>
          <cell r="K65">
            <v>44367</v>
          </cell>
          <cell r="L65">
            <v>0</v>
          </cell>
          <cell r="M65">
            <v>0.76950539760106607</v>
          </cell>
          <cell r="N65">
            <v>450200</v>
          </cell>
          <cell r="O65">
            <v>346431.32999999996</v>
          </cell>
        </row>
        <row r="66">
          <cell r="B66">
            <v>47008</v>
          </cell>
          <cell r="C66" t="str">
            <v>ECOSUR</v>
          </cell>
          <cell r="D66" t="str">
            <v>Chetumal</v>
          </cell>
          <cell r="E66" t="str">
            <v>Modelación Paleoclimática en la Península de Yucatán</v>
          </cell>
          <cell r="F66" t="str">
            <v>Fondo Sectorial SEP - CONACYT / Investigación Básica</v>
          </cell>
          <cell r="G66">
            <v>0</v>
          </cell>
          <cell r="H66" t="str">
            <v>No</v>
          </cell>
          <cell r="I66" t="str">
            <v>Investigación</v>
          </cell>
          <cell r="J66">
            <v>43658</v>
          </cell>
          <cell r="K66">
            <v>44410</v>
          </cell>
          <cell r="L66">
            <v>0</v>
          </cell>
          <cell r="M66">
            <v>0.12895786263736264</v>
          </cell>
          <cell r="N66">
            <v>1820000</v>
          </cell>
          <cell r="O66">
            <v>234703.31</v>
          </cell>
        </row>
        <row r="67">
          <cell r="B67">
            <v>47009</v>
          </cell>
          <cell r="C67" t="str">
            <v>ECOSUR</v>
          </cell>
          <cell r="D67" t="str">
            <v>Chetumal</v>
          </cell>
          <cell r="E67" t="str">
            <v>Exclusión, Discriminación y Pobreza de los Indígenas Urbanos en México: Segunda Fase-Continuación</v>
          </cell>
          <cell r="F67" t="str">
            <v>Fondo Sectorial SEP - CONACYT / Investigación Básica</v>
          </cell>
          <cell r="G67">
            <v>0</v>
          </cell>
          <cell r="H67" t="str">
            <v>No</v>
          </cell>
          <cell r="I67" t="str">
            <v>Investigación</v>
          </cell>
          <cell r="J67">
            <v>43699</v>
          </cell>
          <cell r="K67">
            <v>44834</v>
          </cell>
          <cell r="L67">
            <v>0</v>
          </cell>
          <cell r="M67">
            <v>0.24708617333333335</v>
          </cell>
          <cell r="N67">
            <v>1500000</v>
          </cell>
          <cell r="O67">
            <v>370629.26</v>
          </cell>
        </row>
        <row r="68">
          <cell r="B68">
            <v>47010</v>
          </cell>
          <cell r="C68" t="str">
            <v>ECOSUR</v>
          </cell>
          <cell r="D68" t="str">
            <v>Chetumal</v>
          </cell>
          <cell r="E68" t="str">
            <v>Las selvas de la Península de Yucatán durante el Holoceno Medio y Tardío: Una compleja interacción de dinámica y resilencia.</v>
          </cell>
          <cell r="F68" t="str">
            <v>FORDECYT-PRONACES</v>
          </cell>
          <cell r="G68">
            <v>0</v>
          </cell>
          <cell r="H68" t="str">
            <v>No</v>
          </cell>
          <cell r="I68" t="str">
            <v>Investigación</v>
          </cell>
          <cell r="J68">
            <v>44124</v>
          </cell>
          <cell r="K68">
            <v>45219</v>
          </cell>
          <cell r="L68">
            <v>0</v>
          </cell>
          <cell r="M68">
            <v>0</v>
          </cell>
          <cell r="N68">
            <v>2246300</v>
          </cell>
          <cell r="O68">
            <v>0</v>
          </cell>
        </row>
        <row r="69">
          <cell r="B69">
            <v>47011</v>
          </cell>
          <cell r="C69" t="str">
            <v>ECOSUR</v>
          </cell>
          <cell r="D69" t="str">
            <v>Chetumal</v>
          </cell>
          <cell r="E69" t="str">
            <v>Nichos isotópicos de invertebrados marinos clave para entender la degradación de los arrecifes coralinos del Caribe.</v>
          </cell>
          <cell r="F69" t="str">
            <v>FORDECYT-PRONACES</v>
          </cell>
          <cell r="G69">
            <v>0</v>
          </cell>
          <cell r="H69" t="str">
            <v>No</v>
          </cell>
          <cell r="I69" t="str">
            <v>Investigación</v>
          </cell>
          <cell r="J69">
            <v>44124</v>
          </cell>
          <cell r="K69">
            <v>45219</v>
          </cell>
          <cell r="L69">
            <v>0</v>
          </cell>
          <cell r="M69">
            <v>0</v>
          </cell>
          <cell r="N69">
            <v>1394018</v>
          </cell>
          <cell r="O69">
            <v>0</v>
          </cell>
        </row>
        <row r="70">
          <cell r="B70">
            <v>53051</v>
          </cell>
          <cell r="C70" t="str">
            <v>ECOSUR</v>
          </cell>
          <cell r="D70" t="str">
            <v>Campeche</v>
          </cell>
          <cell r="E70" t="str">
            <v>Análisis e interpretación de los patrones de distribución de la comunidad y calidad biológica de los hábitats bentónicos profundos y de la plataforma de Yucatán: Etapa 2"</v>
          </cell>
          <cell r="F70">
            <v>0</v>
          </cell>
          <cell r="G70" t="str">
            <v>Centro de Investigación y de Estudios Avanzados del Instituto Politécnico Nacional</v>
          </cell>
          <cell r="H70" t="str">
            <v>No</v>
          </cell>
          <cell r="I70" t="str">
            <v>Investigación</v>
          </cell>
          <cell r="J70">
            <v>43252</v>
          </cell>
          <cell r="K70">
            <v>43890</v>
          </cell>
          <cell r="L70">
            <v>0</v>
          </cell>
          <cell r="M70">
            <v>0.99999999999999989</v>
          </cell>
          <cell r="N70">
            <v>3553862.97</v>
          </cell>
          <cell r="O70">
            <v>3553862.9699999997</v>
          </cell>
        </row>
        <row r="71">
          <cell r="B71">
            <v>53057</v>
          </cell>
          <cell r="C71" t="str">
            <v>ECOSUR</v>
          </cell>
          <cell r="D71" t="str">
            <v>Campeche</v>
          </cell>
          <cell r="E71" t="str">
            <v>Estancias  Posdoctorales  para  Mujeres  Mexicanas  Indígenas  en Ciencia, Tecnología, Ingenierías Matemáticas Convocatoria 2018</v>
          </cell>
          <cell r="F71">
            <v>0</v>
          </cell>
          <cell r="G71" t="str">
            <v>Centro de Investigaciones y Estudios Superiores en Antropología Social</v>
          </cell>
          <cell r="H71" t="str">
            <v>No</v>
          </cell>
          <cell r="I71" t="str">
            <v>Investigación</v>
          </cell>
          <cell r="J71">
            <v>43579</v>
          </cell>
          <cell r="K71">
            <v>44469</v>
          </cell>
          <cell r="L71">
            <v>0</v>
          </cell>
          <cell r="M71">
            <v>0.55004088846945165</v>
          </cell>
          <cell r="N71">
            <v>500141</v>
          </cell>
          <cell r="O71">
            <v>275098</v>
          </cell>
        </row>
        <row r="72">
          <cell r="B72">
            <v>53063</v>
          </cell>
          <cell r="C72" t="str">
            <v>ECOSUR</v>
          </cell>
          <cell r="D72" t="str">
            <v>Campeche</v>
          </cell>
          <cell r="E72" t="str">
            <v>Estancias posdoctorales para mujeres mexicanas indígenas en ciencia, tecnología, ingenieríasy matemáticas Convocatoria 2019</v>
          </cell>
          <cell r="F72">
            <v>0</v>
          </cell>
          <cell r="G72" t="str">
            <v>Centro de Investigación y Estudios Superiores en Antropología Social</v>
          </cell>
          <cell r="H72" t="str">
            <v>No</v>
          </cell>
          <cell r="I72" t="str">
            <v>Investigación</v>
          </cell>
          <cell r="J72">
            <v>43922</v>
          </cell>
          <cell r="K72">
            <v>44926</v>
          </cell>
          <cell r="L72">
            <v>0</v>
          </cell>
          <cell r="M72">
            <v>0.14992785579710091</v>
          </cell>
          <cell r="N72">
            <v>480897.96</v>
          </cell>
          <cell r="O72">
            <v>72100</v>
          </cell>
        </row>
        <row r="73">
          <cell r="B73">
            <v>56005</v>
          </cell>
          <cell r="C73" t="str">
            <v>ECOSUR</v>
          </cell>
          <cell r="D73" t="str">
            <v>Campeche</v>
          </cell>
          <cell r="E73" t="str">
            <v>Mujeres con vocación científica</v>
          </cell>
          <cell r="F73" t="str">
            <v>Consejo Nacional de Ciencia y Tecnología</v>
          </cell>
          <cell r="G73">
            <v>0</v>
          </cell>
          <cell r="H73" t="str">
            <v>No</v>
          </cell>
          <cell r="I73" t="str">
            <v>Investigación</v>
          </cell>
          <cell r="J73">
            <v>44047</v>
          </cell>
          <cell r="K73">
            <v>44165</v>
          </cell>
          <cell r="L73">
            <v>0</v>
          </cell>
          <cell r="M73">
            <v>1</v>
          </cell>
          <cell r="N73">
            <v>204288.66</v>
          </cell>
          <cell r="O73">
            <v>204288.66</v>
          </cell>
        </row>
        <row r="74">
          <cell r="B74">
            <v>57003</v>
          </cell>
          <cell r="C74" t="str">
            <v>ECOSUR</v>
          </cell>
          <cell r="D74" t="str">
            <v>Campeche</v>
          </cell>
          <cell r="E74" t="str">
            <v>Vulnerabilidad de los sistemas socioambientales costeros del sur del Golfo de México y Caribe: amenazas y adaptación</v>
          </cell>
          <cell r="F74" t="str">
            <v>FORDECYT-PRONACES</v>
          </cell>
          <cell r="G74">
            <v>0</v>
          </cell>
          <cell r="H74" t="str">
            <v>No</v>
          </cell>
          <cell r="I74" t="str">
            <v>Investigación</v>
          </cell>
          <cell r="J74">
            <v>44124</v>
          </cell>
          <cell r="K74">
            <v>44216</v>
          </cell>
          <cell r="L74">
            <v>0</v>
          </cell>
          <cell r="M74">
            <v>0</v>
          </cell>
          <cell r="N74">
            <v>99600</v>
          </cell>
          <cell r="O74">
            <v>0</v>
          </cell>
        </row>
        <row r="75">
          <cell r="B75">
            <v>68001</v>
          </cell>
          <cell r="C75" t="str">
            <v>ECOSUR</v>
          </cell>
          <cell r="D75" t="str">
            <v>San Cristóbal</v>
          </cell>
          <cell r="E75" t="str">
            <v>Creación de la red de laboratorios virtuales de centros CONACyT para la atención de estudiantes a distancia.</v>
          </cell>
          <cell r="F75">
            <v>0</v>
          </cell>
          <cell r="G75" t="str">
            <v>Centro de Investigación y Desarrollo Tecnológico en Electroquímica, S.C. (CIDETEQ)</v>
          </cell>
          <cell r="H75" t="str">
            <v>No</v>
          </cell>
          <cell r="I75" t="str">
            <v>Investigación</v>
          </cell>
          <cell r="J75">
            <v>44124</v>
          </cell>
          <cell r="K75">
            <v>44196</v>
          </cell>
          <cell r="L75">
            <v>0</v>
          </cell>
          <cell r="M75">
            <v>0.78897233352126794</v>
          </cell>
          <cell r="N75">
            <v>7981500</v>
          </cell>
          <cell r="O75">
            <v>6297182.6799999997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6"/>
  <sheetViews>
    <sheetView tabSelected="1" zoomScale="97" zoomScaleNormal="97" workbookViewId="0">
      <pane ySplit="2" topLeftCell="A3" activePane="bottomLeft" state="frozen"/>
      <selection pane="bottomLeft"/>
    </sheetView>
  </sheetViews>
  <sheetFormatPr baseColWidth="10" defaultColWidth="11.42578125" defaultRowHeight="28.7" customHeight="1" x14ac:dyDescent="0.25"/>
  <cols>
    <col min="1" max="1" width="4.85546875" style="1" customWidth="1"/>
    <col min="2" max="2" width="9.85546875" style="1" hidden="1" customWidth="1"/>
    <col min="3" max="4" width="11.42578125" style="1" customWidth="1"/>
    <col min="5" max="5" width="47.85546875" style="1" customWidth="1"/>
    <col min="6" max="6" width="22" style="1" customWidth="1"/>
    <col min="7" max="7" width="20.85546875" style="1" customWidth="1"/>
    <col min="8" max="8" width="11.42578125" style="12" customWidth="1"/>
    <col min="9" max="9" width="13.7109375" style="1" customWidth="1"/>
    <col min="10" max="11" width="11.7109375" style="1" customWidth="1"/>
    <col min="12" max="12" width="11.42578125" style="1" hidden="1" customWidth="1"/>
    <col min="13" max="13" width="11.42578125" style="13" customWidth="1"/>
    <col min="14" max="14" width="13.7109375" style="1" customWidth="1"/>
    <col min="15" max="15" width="13.42578125" style="1" customWidth="1"/>
    <col min="16" max="16" width="24.85546875" style="14" customWidth="1"/>
    <col min="17" max="17" width="26.85546875" style="1" customWidth="1"/>
    <col min="18" max="18" width="23.140625" style="1" customWidth="1"/>
    <col min="19" max="19" width="11.42578125" style="12" customWidth="1"/>
    <col min="20" max="16384" width="11.42578125" style="1"/>
  </cols>
  <sheetData>
    <row r="1" spans="1:19" ht="28.7" customHeight="1" x14ac:dyDescent="0.25">
      <c r="A1" s="1" t="s">
        <v>211</v>
      </c>
    </row>
    <row r="2" spans="1:19" ht="46.5" customHeight="1" x14ac:dyDescent="0.25">
      <c r="A2" s="2" t="s">
        <v>179</v>
      </c>
      <c r="B2" s="3" t="s">
        <v>180</v>
      </c>
      <c r="C2" s="4" t="s">
        <v>181</v>
      </c>
      <c r="D2" s="3" t="s">
        <v>182</v>
      </c>
      <c r="E2" s="4" t="s">
        <v>183</v>
      </c>
      <c r="F2" s="3" t="s">
        <v>184</v>
      </c>
      <c r="G2" s="4" t="s">
        <v>185</v>
      </c>
      <c r="H2" s="3" t="s">
        <v>186</v>
      </c>
      <c r="I2" s="4" t="s">
        <v>187</v>
      </c>
      <c r="J2" s="5" t="s">
        <v>188</v>
      </c>
      <c r="K2" s="6" t="s">
        <v>189</v>
      </c>
      <c r="L2" s="3" t="s">
        <v>190</v>
      </c>
      <c r="M2" s="7" t="s">
        <v>191</v>
      </c>
      <c r="N2" s="8" t="s">
        <v>192</v>
      </c>
      <c r="O2" s="4" t="s">
        <v>210</v>
      </c>
      <c r="P2" s="3" t="s">
        <v>193</v>
      </c>
      <c r="Q2" s="4" t="s">
        <v>194</v>
      </c>
      <c r="R2" s="9" t="s">
        <v>195</v>
      </c>
      <c r="S2" s="4" t="s">
        <v>196</v>
      </c>
    </row>
    <row r="3" spans="1:19" ht="46.7" customHeight="1" x14ac:dyDescent="0.25">
      <c r="A3" s="11">
        <v>1</v>
      </c>
      <c r="B3" s="15">
        <v>13147</v>
      </c>
      <c r="C3" s="16" t="s">
        <v>212</v>
      </c>
      <c r="D3" s="17" t="s">
        <v>0</v>
      </c>
      <c r="E3" s="26" t="s">
        <v>1</v>
      </c>
      <c r="F3" s="17"/>
      <c r="G3" s="17" t="s">
        <v>2</v>
      </c>
      <c r="H3" s="18" t="s">
        <v>179</v>
      </c>
      <c r="I3" s="11" t="s">
        <v>197</v>
      </c>
      <c r="J3" s="19">
        <v>42217</v>
      </c>
      <c r="K3" s="19">
        <v>43921</v>
      </c>
      <c r="L3" s="19"/>
      <c r="M3" s="20">
        <f t="shared" ref="M3:M18" si="0">+O3/N3</f>
        <v>0.99626259803885531</v>
      </c>
      <c r="N3" s="21">
        <v>9091770.2599999998</v>
      </c>
      <c r="O3" s="22">
        <f>VLOOKUP(B3,[1]Hoja1!$B$2:$O$75,14,FALSE)</f>
        <v>9057790.6599999983</v>
      </c>
      <c r="P3" s="10" t="s">
        <v>3</v>
      </c>
      <c r="Q3" s="11"/>
      <c r="R3" s="10" t="s">
        <v>213</v>
      </c>
      <c r="S3" s="16" t="s">
        <v>4</v>
      </c>
    </row>
    <row r="4" spans="1:19" ht="36" customHeight="1" x14ac:dyDescent="0.25">
      <c r="A4" s="11">
        <v>2</v>
      </c>
      <c r="B4" s="15">
        <v>13153</v>
      </c>
      <c r="C4" s="16" t="s">
        <v>212</v>
      </c>
      <c r="D4" s="17" t="s">
        <v>0</v>
      </c>
      <c r="E4" s="27" t="s">
        <v>5</v>
      </c>
      <c r="F4" s="17"/>
      <c r="G4" s="17" t="s">
        <v>6</v>
      </c>
      <c r="H4" s="18" t="s">
        <v>179</v>
      </c>
      <c r="I4" s="11" t="s">
        <v>197</v>
      </c>
      <c r="J4" s="19">
        <v>42597</v>
      </c>
      <c r="K4" s="23">
        <v>44196</v>
      </c>
      <c r="L4" s="19"/>
      <c r="M4" s="20">
        <f>+O4/N4</f>
        <v>0.98381466961337882</v>
      </c>
      <c r="N4" s="21">
        <v>2022398.63</v>
      </c>
      <c r="O4" s="22">
        <f>VLOOKUP(B4,[1]Hoja1!$B$2:$O$75,14,FALSE)</f>
        <v>1989665.44</v>
      </c>
      <c r="P4" s="10" t="s">
        <v>7</v>
      </c>
      <c r="Q4" s="11" t="s">
        <v>8</v>
      </c>
      <c r="R4" s="11" t="s">
        <v>8</v>
      </c>
      <c r="S4" s="16" t="s">
        <v>9</v>
      </c>
    </row>
    <row r="5" spans="1:19" ht="28.7" customHeight="1" x14ac:dyDescent="0.25">
      <c r="A5" s="11">
        <v>3</v>
      </c>
      <c r="B5" s="15">
        <v>13156</v>
      </c>
      <c r="C5" s="16" t="s">
        <v>212</v>
      </c>
      <c r="D5" s="17" t="s">
        <v>0</v>
      </c>
      <c r="E5" s="27" t="s">
        <v>10</v>
      </c>
      <c r="F5" s="17"/>
      <c r="G5" s="17" t="s">
        <v>11</v>
      </c>
      <c r="H5" s="18" t="s">
        <v>179</v>
      </c>
      <c r="I5" s="11" t="s">
        <v>197</v>
      </c>
      <c r="J5" s="19">
        <v>42736</v>
      </c>
      <c r="K5" s="23">
        <v>44255</v>
      </c>
      <c r="L5" s="19"/>
      <c r="M5" s="20">
        <f t="shared" si="0"/>
        <v>0.83415365635644323</v>
      </c>
      <c r="N5" s="21">
        <v>7562720</v>
      </c>
      <c r="O5" s="22">
        <f>VLOOKUP(B5,[1]Hoja1!$B$2:$O$75,14,FALSE)</f>
        <v>6308470.54</v>
      </c>
      <c r="P5" s="10" t="s">
        <v>12</v>
      </c>
      <c r="Q5" s="11" t="s">
        <v>208</v>
      </c>
      <c r="R5" s="11" t="s">
        <v>8</v>
      </c>
      <c r="S5" s="16" t="s">
        <v>9</v>
      </c>
    </row>
    <row r="6" spans="1:19" ht="28.7" customHeight="1" x14ac:dyDescent="0.25">
      <c r="A6" s="11">
        <v>4</v>
      </c>
      <c r="B6" s="15">
        <v>13162</v>
      </c>
      <c r="C6" s="16" t="s">
        <v>212</v>
      </c>
      <c r="D6" s="17" t="s">
        <v>0</v>
      </c>
      <c r="E6" s="27" t="s">
        <v>13</v>
      </c>
      <c r="F6" s="17"/>
      <c r="G6" s="17" t="s">
        <v>14</v>
      </c>
      <c r="H6" s="18" t="s">
        <v>179</v>
      </c>
      <c r="I6" s="11" t="s">
        <v>197</v>
      </c>
      <c r="J6" s="19">
        <v>43282</v>
      </c>
      <c r="K6" s="23">
        <v>43921</v>
      </c>
      <c r="L6" s="19"/>
      <c r="M6" s="20">
        <f t="shared" si="0"/>
        <v>0.84475713342400738</v>
      </c>
      <c r="N6" s="21">
        <v>7886636.8999999994</v>
      </c>
      <c r="O6" s="22">
        <f>VLOOKUP(B6,[1]Hoja1!$B$2:$O$75,14,FALSE)</f>
        <v>6662292.7799999993</v>
      </c>
      <c r="P6" s="10" t="s">
        <v>15</v>
      </c>
      <c r="Q6" s="11" t="s">
        <v>208</v>
      </c>
      <c r="R6" s="11" t="s">
        <v>8</v>
      </c>
      <c r="S6" s="16" t="s">
        <v>9</v>
      </c>
    </row>
    <row r="7" spans="1:19" ht="28.7" customHeight="1" x14ac:dyDescent="0.25">
      <c r="A7" s="11">
        <v>5</v>
      </c>
      <c r="B7" s="15">
        <v>13163</v>
      </c>
      <c r="C7" s="16" t="s">
        <v>212</v>
      </c>
      <c r="D7" s="17" t="s">
        <v>0</v>
      </c>
      <c r="E7" s="27" t="s">
        <v>16</v>
      </c>
      <c r="F7" s="11"/>
      <c r="G7" s="17" t="s">
        <v>17</v>
      </c>
      <c r="H7" s="18" t="s">
        <v>179</v>
      </c>
      <c r="I7" s="11" t="s">
        <v>197</v>
      </c>
      <c r="J7" s="19">
        <v>43344</v>
      </c>
      <c r="K7" s="23">
        <v>43708</v>
      </c>
      <c r="L7" s="19"/>
      <c r="M7" s="20">
        <f t="shared" si="0"/>
        <v>0.97523539603960396</v>
      </c>
      <c r="N7" s="21">
        <v>323200</v>
      </c>
      <c r="O7" s="22">
        <f>VLOOKUP(B7,[1]Hoja1!$B$2:$O$75,14,FALSE)</f>
        <v>315196.08</v>
      </c>
      <c r="P7" s="10" t="s">
        <v>18</v>
      </c>
      <c r="Q7" s="11" t="s">
        <v>209</v>
      </c>
      <c r="R7" s="11" t="s">
        <v>8</v>
      </c>
      <c r="S7" s="16" t="s">
        <v>9</v>
      </c>
    </row>
    <row r="8" spans="1:19" ht="40.700000000000003" customHeight="1" x14ac:dyDescent="0.25">
      <c r="A8" s="11">
        <v>6</v>
      </c>
      <c r="B8" s="15">
        <v>13168</v>
      </c>
      <c r="C8" s="16" t="s">
        <v>212</v>
      </c>
      <c r="D8" s="17" t="s">
        <v>0</v>
      </c>
      <c r="E8" s="27" t="s">
        <v>19</v>
      </c>
      <c r="F8" s="17"/>
      <c r="G8" s="17" t="s">
        <v>11</v>
      </c>
      <c r="H8" s="18" t="s">
        <v>179</v>
      </c>
      <c r="I8" s="11" t="s">
        <v>197</v>
      </c>
      <c r="J8" s="19">
        <v>43643</v>
      </c>
      <c r="K8" s="23">
        <v>44316</v>
      </c>
      <c r="L8" s="19"/>
      <c r="M8" s="20">
        <f t="shared" si="0"/>
        <v>0.3071070625814189</v>
      </c>
      <c r="N8" s="21">
        <v>10903492</v>
      </c>
      <c r="O8" s="22">
        <f>VLOOKUP(B8,[1]Hoja1!$B$2:$O$75,14,FALSE)</f>
        <v>3348539.4000000004</v>
      </c>
      <c r="P8" s="10" t="s">
        <v>12</v>
      </c>
      <c r="Q8" s="11" t="s">
        <v>8</v>
      </c>
      <c r="R8" s="11" t="s">
        <v>8</v>
      </c>
      <c r="S8" s="16" t="s">
        <v>9</v>
      </c>
    </row>
    <row r="9" spans="1:19" ht="35.450000000000003" customHeight="1" x14ac:dyDescent="0.25">
      <c r="A9" s="11">
        <v>7</v>
      </c>
      <c r="B9" s="15">
        <v>13169</v>
      </c>
      <c r="C9" s="16" t="s">
        <v>212</v>
      </c>
      <c r="D9" s="17" t="s">
        <v>0</v>
      </c>
      <c r="E9" s="27" t="s">
        <v>20</v>
      </c>
      <c r="F9" s="17"/>
      <c r="G9" s="17" t="s">
        <v>21</v>
      </c>
      <c r="H9" s="18" t="s">
        <v>179</v>
      </c>
      <c r="I9" s="11" t="s">
        <v>197</v>
      </c>
      <c r="J9" s="19">
        <v>43647</v>
      </c>
      <c r="K9" s="23">
        <v>44255</v>
      </c>
      <c r="L9" s="19"/>
      <c r="M9" s="20">
        <f t="shared" si="0"/>
        <v>0.58527839523742398</v>
      </c>
      <c r="N9" s="21">
        <v>1874454.48</v>
      </c>
      <c r="O9" s="22">
        <f>VLOOKUP(B9,[1]Hoja1!$B$2:$O$75,14,FALSE)</f>
        <v>1097077.71</v>
      </c>
      <c r="P9" s="10" t="s">
        <v>22</v>
      </c>
      <c r="Q9" s="11" t="s">
        <v>8</v>
      </c>
      <c r="R9" s="11" t="s">
        <v>8</v>
      </c>
      <c r="S9" s="16" t="s">
        <v>9</v>
      </c>
    </row>
    <row r="10" spans="1:19" ht="39" customHeight="1" x14ac:dyDescent="0.25">
      <c r="A10" s="11">
        <v>8</v>
      </c>
      <c r="B10" s="15">
        <v>13171</v>
      </c>
      <c r="C10" s="16" t="s">
        <v>212</v>
      </c>
      <c r="D10" s="17" t="s">
        <v>0</v>
      </c>
      <c r="E10" s="27" t="s">
        <v>23</v>
      </c>
      <c r="F10" s="17"/>
      <c r="G10" s="17" t="s">
        <v>24</v>
      </c>
      <c r="H10" s="18" t="s">
        <v>179</v>
      </c>
      <c r="I10" s="11" t="s">
        <v>197</v>
      </c>
      <c r="J10" s="19">
        <v>43693</v>
      </c>
      <c r="K10" s="23">
        <v>43980</v>
      </c>
      <c r="L10" s="19"/>
      <c r="M10" s="20">
        <f t="shared" si="0"/>
        <v>0.45779982456140356</v>
      </c>
      <c r="N10" s="21">
        <v>285000</v>
      </c>
      <c r="O10" s="22">
        <f>VLOOKUP(B10,[1]Hoja1!$B$2:$O$75,14,FALSE)</f>
        <v>130472.95000000001</v>
      </c>
      <c r="P10" s="10" t="s">
        <v>25</v>
      </c>
      <c r="Q10" s="11" t="s">
        <v>8</v>
      </c>
      <c r="R10" s="11" t="s">
        <v>8</v>
      </c>
      <c r="S10" s="16" t="s">
        <v>9</v>
      </c>
    </row>
    <row r="11" spans="1:19" ht="40.35" customHeight="1" x14ac:dyDescent="0.25">
      <c r="A11" s="11">
        <v>9</v>
      </c>
      <c r="B11" s="15">
        <v>13174</v>
      </c>
      <c r="C11" s="16" t="s">
        <v>212</v>
      </c>
      <c r="D11" s="17" t="s">
        <v>0</v>
      </c>
      <c r="E11" s="27" t="s">
        <v>26</v>
      </c>
      <c r="F11" s="17"/>
      <c r="G11" s="17" t="s">
        <v>27</v>
      </c>
      <c r="H11" s="18" t="s">
        <v>179</v>
      </c>
      <c r="I11" s="11" t="s">
        <v>197</v>
      </c>
      <c r="J11" s="19">
        <v>43838</v>
      </c>
      <c r="K11" s="23">
        <v>43948</v>
      </c>
      <c r="L11" s="19"/>
      <c r="M11" s="20">
        <f t="shared" si="0"/>
        <v>0.6628094907320774</v>
      </c>
      <c r="N11" s="21">
        <v>743334.86</v>
      </c>
      <c r="O11" s="22">
        <f>VLOOKUP(B11,[1]Hoja1!$B$2:$O$75,14,FALSE)</f>
        <v>492689.4</v>
      </c>
      <c r="P11" s="10" t="s">
        <v>28</v>
      </c>
      <c r="Q11" s="30" t="s">
        <v>217</v>
      </c>
      <c r="R11" s="11" t="s">
        <v>8</v>
      </c>
      <c r="S11" s="16" t="s">
        <v>9</v>
      </c>
    </row>
    <row r="12" spans="1:19" ht="28.7" customHeight="1" x14ac:dyDescent="0.25">
      <c r="A12" s="11">
        <v>10</v>
      </c>
      <c r="B12" s="15">
        <v>13177</v>
      </c>
      <c r="C12" s="16" t="s">
        <v>212</v>
      </c>
      <c r="D12" s="17" t="s">
        <v>0</v>
      </c>
      <c r="E12" s="27" t="s">
        <v>29</v>
      </c>
      <c r="F12" s="17"/>
      <c r="G12" s="17" t="s">
        <v>30</v>
      </c>
      <c r="H12" s="18" t="s">
        <v>179</v>
      </c>
      <c r="I12" s="11" t="s">
        <v>197</v>
      </c>
      <c r="J12" s="19">
        <v>43998</v>
      </c>
      <c r="K12" s="23">
        <v>44884</v>
      </c>
      <c r="L12" s="19"/>
      <c r="M12" s="20">
        <f t="shared" si="0"/>
        <v>0</v>
      </c>
      <c r="N12" s="21">
        <v>115000</v>
      </c>
      <c r="O12" s="22">
        <f>VLOOKUP(B12,[1]Hoja1!$B$2:$O$75,14,FALSE)</f>
        <v>0</v>
      </c>
      <c r="P12" s="10" t="s">
        <v>31</v>
      </c>
      <c r="Q12" s="11" t="s">
        <v>8</v>
      </c>
      <c r="R12" s="11" t="s">
        <v>8</v>
      </c>
      <c r="S12" s="16" t="s">
        <v>9</v>
      </c>
    </row>
    <row r="13" spans="1:19" ht="40.35" customHeight="1" x14ac:dyDescent="0.25">
      <c r="A13" s="11">
        <v>11</v>
      </c>
      <c r="B13" s="15">
        <v>13178</v>
      </c>
      <c r="C13" s="16" t="s">
        <v>212</v>
      </c>
      <c r="D13" s="17" t="s">
        <v>0</v>
      </c>
      <c r="E13" s="27" t="s">
        <v>32</v>
      </c>
      <c r="F13" s="17"/>
      <c r="G13" s="17" t="s">
        <v>33</v>
      </c>
      <c r="H13" s="18" t="s">
        <v>179</v>
      </c>
      <c r="I13" s="11" t="s">
        <v>197</v>
      </c>
      <c r="J13" s="19">
        <v>43862</v>
      </c>
      <c r="K13" s="23">
        <v>44620</v>
      </c>
      <c r="L13" s="19"/>
      <c r="M13" s="20">
        <f t="shared" si="0"/>
        <v>0.10355029585798817</v>
      </c>
      <c r="N13" s="21">
        <v>169000</v>
      </c>
      <c r="O13" s="22">
        <f>VLOOKUP(B13,[1]Hoja1!$B$2:$O$75,14,FALSE)</f>
        <v>17500</v>
      </c>
      <c r="P13" s="10" t="s">
        <v>34</v>
      </c>
      <c r="Q13" s="11" t="s">
        <v>8</v>
      </c>
      <c r="R13" s="11" t="s">
        <v>8</v>
      </c>
      <c r="S13" s="16" t="s">
        <v>9</v>
      </c>
    </row>
    <row r="14" spans="1:19" ht="40.700000000000003" customHeight="1" x14ac:dyDescent="0.25">
      <c r="A14" s="11">
        <v>12</v>
      </c>
      <c r="B14" s="15">
        <v>13181</v>
      </c>
      <c r="C14" s="16" t="s">
        <v>212</v>
      </c>
      <c r="D14" s="17" t="s">
        <v>0</v>
      </c>
      <c r="E14" s="27" t="s">
        <v>35</v>
      </c>
      <c r="F14" s="17"/>
      <c r="G14" s="17" t="s">
        <v>36</v>
      </c>
      <c r="H14" s="18" t="s">
        <v>179</v>
      </c>
      <c r="I14" s="11" t="s">
        <v>197</v>
      </c>
      <c r="J14" s="19">
        <v>44068</v>
      </c>
      <c r="K14" s="23">
        <v>45162</v>
      </c>
      <c r="L14" s="19"/>
      <c r="M14" s="20">
        <f t="shared" si="0"/>
        <v>4.9885029875392464E-2</v>
      </c>
      <c r="N14" s="21">
        <v>2608086.2400000002</v>
      </c>
      <c r="O14" s="22">
        <f>VLOOKUP(B14,[1]Hoja1!$B$2:$O$75,14,FALSE)</f>
        <v>130104.46</v>
      </c>
      <c r="P14" s="10" t="s">
        <v>3</v>
      </c>
      <c r="Q14" s="11" t="s">
        <v>8</v>
      </c>
      <c r="R14" s="11" t="s">
        <v>8</v>
      </c>
      <c r="S14" s="16" t="s">
        <v>9</v>
      </c>
    </row>
    <row r="15" spans="1:19" ht="46.5" customHeight="1" x14ac:dyDescent="0.25">
      <c r="A15" s="11">
        <v>13</v>
      </c>
      <c r="B15" s="15">
        <v>13182</v>
      </c>
      <c r="C15" s="16" t="s">
        <v>212</v>
      </c>
      <c r="D15" s="17" t="s">
        <v>0</v>
      </c>
      <c r="E15" s="27" t="s">
        <v>37</v>
      </c>
      <c r="F15" s="17"/>
      <c r="G15" s="17" t="s">
        <v>38</v>
      </c>
      <c r="H15" s="18" t="s">
        <v>179</v>
      </c>
      <c r="I15" s="11" t="s">
        <v>197</v>
      </c>
      <c r="J15" s="19">
        <v>44099</v>
      </c>
      <c r="K15" s="23">
        <v>44196</v>
      </c>
      <c r="L15" s="19"/>
      <c r="M15" s="20">
        <f t="shared" si="0"/>
        <v>0.81019319229551601</v>
      </c>
      <c r="N15" s="21">
        <v>792837</v>
      </c>
      <c r="O15" s="22">
        <f>VLOOKUP(B15,[1]Hoja1!$B$2:$O$75,14,FALSE)</f>
        <v>642351.14</v>
      </c>
      <c r="P15" s="10" t="s">
        <v>39</v>
      </c>
      <c r="Q15" s="11" t="s">
        <v>8</v>
      </c>
      <c r="R15" s="11" t="s">
        <v>8</v>
      </c>
      <c r="S15" s="16" t="s">
        <v>9</v>
      </c>
    </row>
    <row r="16" spans="1:19" ht="28.7" customHeight="1" x14ac:dyDescent="0.25">
      <c r="A16" s="11">
        <v>14</v>
      </c>
      <c r="B16" s="15">
        <v>15012</v>
      </c>
      <c r="C16" s="16" t="s">
        <v>212</v>
      </c>
      <c r="D16" s="17" t="s">
        <v>0</v>
      </c>
      <c r="E16" s="27" t="s">
        <v>40</v>
      </c>
      <c r="F16" s="17"/>
      <c r="G16" s="17" t="s">
        <v>41</v>
      </c>
      <c r="H16" s="18" t="s">
        <v>179</v>
      </c>
      <c r="I16" s="11" t="s">
        <v>197</v>
      </c>
      <c r="J16" s="19">
        <v>42720</v>
      </c>
      <c r="K16" s="23">
        <v>44196</v>
      </c>
      <c r="L16" s="19"/>
      <c r="M16" s="20">
        <f t="shared" si="0"/>
        <v>0.96704354003679283</v>
      </c>
      <c r="N16" s="21">
        <v>2242410.14</v>
      </c>
      <c r="O16" s="22">
        <f>VLOOKUP(B16,[1]Hoja1!$B$2:$O$75,14,FALSE)</f>
        <v>2168508.2400000002</v>
      </c>
      <c r="P16" s="10" t="s">
        <v>18</v>
      </c>
      <c r="Q16" s="11" t="s">
        <v>8</v>
      </c>
      <c r="R16" s="11" t="s">
        <v>8</v>
      </c>
      <c r="S16" s="16" t="s">
        <v>9</v>
      </c>
    </row>
    <row r="17" spans="1:19" ht="37.35" customHeight="1" x14ac:dyDescent="0.25">
      <c r="A17" s="11">
        <v>15</v>
      </c>
      <c r="B17" s="15">
        <v>16008</v>
      </c>
      <c r="C17" s="16" t="s">
        <v>212</v>
      </c>
      <c r="D17" s="17" t="s">
        <v>0</v>
      </c>
      <c r="E17" s="27" t="s">
        <v>42</v>
      </c>
      <c r="F17" s="17" t="s">
        <v>198</v>
      </c>
      <c r="G17" s="17"/>
      <c r="H17" s="18" t="s">
        <v>179</v>
      </c>
      <c r="I17" s="11" t="s">
        <v>197</v>
      </c>
      <c r="J17" s="19">
        <v>42741</v>
      </c>
      <c r="K17" s="23">
        <v>44227</v>
      </c>
      <c r="L17" s="19"/>
      <c r="M17" s="20">
        <f t="shared" si="0"/>
        <v>0.95556545963789141</v>
      </c>
      <c r="N17" s="21">
        <v>1999400</v>
      </c>
      <c r="O17" s="22">
        <f>VLOOKUP(B17,[1]Hoja1!$B$2:$O$75,14,FALSE)</f>
        <v>1910557.58</v>
      </c>
      <c r="P17" s="10" t="s">
        <v>18</v>
      </c>
      <c r="Q17" s="11" t="s">
        <v>8</v>
      </c>
      <c r="R17" s="11" t="s">
        <v>8</v>
      </c>
      <c r="S17" s="16" t="s">
        <v>9</v>
      </c>
    </row>
    <row r="18" spans="1:19" ht="38.450000000000003" customHeight="1" x14ac:dyDescent="0.25">
      <c r="A18" s="11">
        <v>16</v>
      </c>
      <c r="B18" s="15">
        <v>16012</v>
      </c>
      <c r="C18" s="16" t="s">
        <v>212</v>
      </c>
      <c r="D18" s="17" t="s">
        <v>0</v>
      </c>
      <c r="E18" s="27" t="s">
        <v>43</v>
      </c>
      <c r="F18" s="17" t="s">
        <v>198</v>
      </c>
      <c r="G18" s="17"/>
      <c r="H18" s="18" t="s">
        <v>179</v>
      </c>
      <c r="I18" s="11" t="s">
        <v>197</v>
      </c>
      <c r="J18" s="19">
        <v>43957</v>
      </c>
      <c r="K18" s="19">
        <v>44098</v>
      </c>
      <c r="L18" s="19"/>
      <c r="M18" s="20">
        <f t="shared" si="0"/>
        <v>0.98365082230244694</v>
      </c>
      <c r="N18" s="21">
        <v>99720</v>
      </c>
      <c r="O18" s="22">
        <f>VLOOKUP(B18,[1]Hoja1!$B$2:$O$75,14,FALSE)</f>
        <v>98089.66</v>
      </c>
      <c r="P18" s="10" t="s">
        <v>44</v>
      </c>
      <c r="Q18" s="11"/>
      <c r="R18" s="11" t="s">
        <v>45</v>
      </c>
      <c r="S18" s="16" t="s">
        <v>4</v>
      </c>
    </row>
    <row r="19" spans="1:19" ht="28.7" customHeight="1" x14ac:dyDescent="0.25">
      <c r="A19" s="11">
        <v>17</v>
      </c>
      <c r="B19" s="15">
        <v>16014</v>
      </c>
      <c r="C19" s="16" t="s">
        <v>212</v>
      </c>
      <c r="D19" s="17" t="s">
        <v>0</v>
      </c>
      <c r="E19" s="27" t="s">
        <v>46</v>
      </c>
      <c r="F19" s="24" t="s">
        <v>198</v>
      </c>
      <c r="G19" s="17"/>
      <c r="H19" s="18" t="s">
        <v>179</v>
      </c>
      <c r="I19" s="11" t="s">
        <v>197</v>
      </c>
      <c r="J19" s="19">
        <v>44069</v>
      </c>
      <c r="K19" s="23">
        <v>44211</v>
      </c>
      <c r="L19" s="19"/>
      <c r="M19" s="20">
        <f t="shared" ref="M19:M30" si="1">+O19/N19</f>
        <v>0.95017406900960744</v>
      </c>
      <c r="N19" s="21">
        <v>563110</v>
      </c>
      <c r="O19" s="22">
        <f>VLOOKUP(B19,[1]Hoja1!$B$2:$O$75,14,FALSE)</f>
        <v>535052.52</v>
      </c>
      <c r="P19" s="10" t="s">
        <v>47</v>
      </c>
      <c r="Q19" s="11" t="s">
        <v>8</v>
      </c>
      <c r="R19" s="11" t="s">
        <v>8</v>
      </c>
      <c r="S19" s="16" t="s">
        <v>9</v>
      </c>
    </row>
    <row r="20" spans="1:19" ht="35.450000000000003" customHeight="1" x14ac:dyDescent="0.25">
      <c r="A20" s="11">
        <v>18</v>
      </c>
      <c r="B20" s="15">
        <v>16015</v>
      </c>
      <c r="C20" s="16" t="s">
        <v>212</v>
      </c>
      <c r="D20" s="17" t="s">
        <v>0</v>
      </c>
      <c r="E20" s="27" t="s">
        <v>48</v>
      </c>
      <c r="F20" s="17" t="s">
        <v>207</v>
      </c>
      <c r="G20" s="17"/>
      <c r="H20" s="18" t="s">
        <v>179</v>
      </c>
      <c r="I20" s="11" t="s">
        <v>197</v>
      </c>
      <c r="J20" s="19">
        <v>44121</v>
      </c>
      <c r="K20" s="23">
        <v>44213</v>
      </c>
      <c r="L20" s="19"/>
      <c r="M20" s="20">
        <f t="shared" si="1"/>
        <v>0</v>
      </c>
      <c r="N20" s="21">
        <v>100000</v>
      </c>
      <c r="O20" s="22">
        <f>VLOOKUP(B20,[1]Hoja1!$B$2:$O$75,14,FALSE)</f>
        <v>0</v>
      </c>
      <c r="P20" s="10" t="s">
        <v>49</v>
      </c>
      <c r="Q20" s="11" t="s">
        <v>8</v>
      </c>
      <c r="R20" s="11" t="s">
        <v>8</v>
      </c>
      <c r="S20" s="16" t="s">
        <v>9</v>
      </c>
    </row>
    <row r="21" spans="1:19" ht="74.25" customHeight="1" x14ac:dyDescent="0.25">
      <c r="A21" s="11">
        <v>19</v>
      </c>
      <c r="B21" s="15">
        <v>16016</v>
      </c>
      <c r="C21" s="16" t="s">
        <v>212</v>
      </c>
      <c r="D21" s="17" t="s">
        <v>0</v>
      </c>
      <c r="E21" s="27" t="s">
        <v>50</v>
      </c>
      <c r="F21" s="17" t="s">
        <v>207</v>
      </c>
      <c r="G21" s="17"/>
      <c r="H21" s="18" t="s">
        <v>179</v>
      </c>
      <c r="I21" s="11" t="s">
        <v>197</v>
      </c>
      <c r="J21" s="19">
        <v>44121</v>
      </c>
      <c r="K21" s="23">
        <v>44213</v>
      </c>
      <c r="L21" s="19"/>
      <c r="M21" s="20">
        <f t="shared" si="1"/>
        <v>0.17699610000000002</v>
      </c>
      <c r="N21" s="21">
        <v>100000</v>
      </c>
      <c r="O21" s="22">
        <f>VLOOKUP(B21,[1]Hoja1!$B$2:$O$75,14,FALSE)</f>
        <v>17699.61</v>
      </c>
      <c r="P21" s="10" t="s">
        <v>51</v>
      </c>
      <c r="Q21" s="11" t="s">
        <v>8</v>
      </c>
      <c r="R21" s="11" t="s">
        <v>8</v>
      </c>
      <c r="S21" s="16" t="s">
        <v>9</v>
      </c>
    </row>
    <row r="22" spans="1:19" ht="57" customHeight="1" x14ac:dyDescent="0.25">
      <c r="A22" s="11">
        <v>20</v>
      </c>
      <c r="B22" s="15">
        <v>16017</v>
      </c>
      <c r="C22" s="16" t="s">
        <v>212</v>
      </c>
      <c r="D22" s="17" t="s">
        <v>0</v>
      </c>
      <c r="E22" s="27" t="s">
        <v>52</v>
      </c>
      <c r="F22" s="17" t="s">
        <v>207</v>
      </c>
      <c r="G22" s="17"/>
      <c r="H22" s="18" t="s">
        <v>179</v>
      </c>
      <c r="I22" s="11" t="s">
        <v>197</v>
      </c>
      <c r="J22" s="19">
        <v>44125</v>
      </c>
      <c r="K22" s="23">
        <v>44217</v>
      </c>
      <c r="L22" s="19"/>
      <c r="M22" s="20">
        <f t="shared" si="1"/>
        <v>0</v>
      </c>
      <c r="N22" s="21">
        <v>100000</v>
      </c>
      <c r="O22" s="22">
        <f>VLOOKUP(B22,[1]Hoja1!$B$2:$O$75,14,FALSE)</f>
        <v>0</v>
      </c>
      <c r="P22" s="10" t="s">
        <v>12</v>
      </c>
      <c r="Q22" s="11" t="s">
        <v>8</v>
      </c>
      <c r="R22" s="11" t="s">
        <v>8</v>
      </c>
      <c r="S22" s="16" t="s">
        <v>9</v>
      </c>
    </row>
    <row r="23" spans="1:19" ht="49.5" customHeight="1" x14ac:dyDescent="0.25">
      <c r="A23" s="11">
        <v>21</v>
      </c>
      <c r="B23" s="15">
        <v>17003</v>
      </c>
      <c r="C23" s="16" t="s">
        <v>212</v>
      </c>
      <c r="D23" s="17" t="s">
        <v>0</v>
      </c>
      <c r="E23" s="27" t="s">
        <v>53</v>
      </c>
      <c r="F23" s="17" t="s">
        <v>199</v>
      </c>
      <c r="G23" s="17"/>
      <c r="H23" s="18" t="s">
        <v>179</v>
      </c>
      <c r="I23" s="11" t="s">
        <v>197</v>
      </c>
      <c r="J23" s="19">
        <v>42664</v>
      </c>
      <c r="K23" s="23">
        <v>44370</v>
      </c>
      <c r="L23" s="19"/>
      <c r="M23" s="20">
        <f t="shared" si="1"/>
        <v>0.82001132666666665</v>
      </c>
      <c r="N23" s="21">
        <v>1500000</v>
      </c>
      <c r="O23" s="22">
        <f>VLOOKUP(B23,[1]Hoja1!$B$2:$O$75,14,FALSE)</f>
        <v>1230016.99</v>
      </c>
      <c r="P23" s="10" t="s">
        <v>54</v>
      </c>
      <c r="Q23" s="11" t="s">
        <v>8</v>
      </c>
      <c r="R23" s="11" t="s">
        <v>8</v>
      </c>
      <c r="S23" s="16" t="s">
        <v>9</v>
      </c>
    </row>
    <row r="24" spans="1:19" ht="28.7" customHeight="1" x14ac:dyDescent="0.25">
      <c r="A24" s="11">
        <v>22</v>
      </c>
      <c r="B24" s="15">
        <v>17004</v>
      </c>
      <c r="C24" s="16" t="s">
        <v>212</v>
      </c>
      <c r="D24" s="17" t="s">
        <v>0</v>
      </c>
      <c r="E24" s="27" t="s">
        <v>55</v>
      </c>
      <c r="F24" s="17" t="s">
        <v>199</v>
      </c>
      <c r="G24" s="17"/>
      <c r="H24" s="18" t="s">
        <v>179</v>
      </c>
      <c r="I24" s="11" t="s">
        <v>197</v>
      </c>
      <c r="J24" s="19">
        <v>42727</v>
      </c>
      <c r="K24" s="23">
        <v>44553</v>
      </c>
      <c r="L24" s="19"/>
      <c r="M24" s="20">
        <f t="shared" si="1"/>
        <v>0.94084725048857731</v>
      </c>
      <c r="N24" s="21">
        <v>2967800</v>
      </c>
      <c r="O24" s="22">
        <f>VLOOKUP(B24,[1]Hoja1!$B$2:$O$75,14,FALSE)</f>
        <v>2792246.4699999997</v>
      </c>
      <c r="P24" s="10" t="s">
        <v>56</v>
      </c>
      <c r="Q24" s="11" t="s">
        <v>8</v>
      </c>
      <c r="R24" s="11" t="s">
        <v>8</v>
      </c>
      <c r="S24" s="16" t="s">
        <v>9</v>
      </c>
    </row>
    <row r="25" spans="1:19" ht="35.450000000000003" customHeight="1" x14ac:dyDescent="0.25">
      <c r="A25" s="11">
        <v>23</v>
      </c>
      <c r="B25" s="15">
        <v>17005</v>
      </c>
      <c r="C25" s="16" t="s">
        <v>212</v>
      </c>
      <c r="D25" s="17" t="s">
        <v>0</v>
      </c>
      <c r="E25" s="27" t="s">
        <v>57</v>
      </c>
      <c r="F25" s="17" t="s">
        <v>200</v>
      </c>
      <c r="G25" s="17"/>
      <c r="H25" s="18" t="s">
        <v>179</v>
      </c>
      <c r="I25" s="11" t="s">
        <v>197</v>
      </c>
      <c r="J25" s="19">
        <v>43160</v>
      </c>
      <c r="K25" s="23">
        <v>44255</v>
      </c>
      <c r="L25" s="19"/>
      <c r="M25" s="20">
        <f t="shared" si="1"/>
        <v>0.92977360000000009</v>
      </c>
      <c r="N25" s="21">
        <v>1200000</v>
      </c>
      <c r="O25" s="22">
        <f>VLOOKUP(B25,[1]Hoja1!$B$2:$O$75,14,FALSE)</f>
        <v>1115728.32</v>
      </c>
      <c r="P25" s="10" t="s">
        <v>39</v>
      </c>
      <c r="Q25" s="11" t="s">
        <v>8</v>
      </c>
      <c r="R25" s="11" t="s">
        <v>8</v>
      </c>
      <c r="S25" s="16" t="s">
        <v>9</v>
      </c>
    </row>
    <row r="26" spans="1:19" ht="60" customHeight="1" x14ac:dyDescent="0.25">
      <c r="A26" s="11">
        <v>24</v>
      </c>
      <c r="B26" s="15">
        <v>17006</v>
      </c>
      <c r="C26" s="16" t="s">
        <v>212</v>
      </c>
      <c r="D26" s="17" t="s">
        <v>0</v>
      </c>
      <c r="E26" s="27" t="s">
        <v>58</v>
      </c>
      <c r="F26" s="17" t="s">
        <v>201</v>
      </c>
      <c r="G26" s="17"/>
      <c r="H26" s="18" t="s">
        <v>179</v>
      </c>
      <c r="I26" s="11" t="s">
        <v>197</v>
      </c>
      <c r="J26" s="19">
        <v>43195</v>
      </c>
      <c r="K26" s="23">
        <v>44269</v>
      </c>
      <c r="L26" s="19"/>
      <c r="M26" s="20">
        <f t="shared" si="1"/>
        <v>0.78829399269457712</v>
      </c>
      <c r="N26" s="21">
        <v>7118000</v>
      </c>
      <c r="O26" s="22">
        <f>VLOOKUP(B26,[1]Hoja1!$B$2:$O$75,14,FALSE)</f>
        <v>5611076.6399999997</v>
      </c>
      <c r="P26" s="10" t="s">
        <v>12</v>
      </c>
      <c r="Q26" s="11" t="s">
        <v>8</v>
      </c>
      <c r="R26" s="11" t="s">
        <v>8</v>
      </c>
      <c r="S26" s="16" t="s">
        <v>9</v>
      </c>
    </row>
    <row r="27" spans="1:19" ht="37.35" customHeight="1" x14ac:dyDescent="0.25">
      <c r="A27" s="11">
        <v>25</v>
      </c>
      <c r="B27" s="15">
        <v>17007</v>
      </c>
      <c r="C27" s="16" t="s">
        <v>212</v>
      </c>
      <c r="D27" s="17" t="s">
        <v>0</v>
      </c>
      <c r="E27" s="27" t="s">
        <v>59</v>
      </c>
      <c r="F27" s="17" t="s">
        <v>199</v>
      </c>
      <c r="G27" s="17"/>
      <c r="H27" s="18" t="s">
        <v>179</v>
      </c>
      <c r="I27" s="11" t="s">
        <v>197</v>
      </c>
      <c r="J27" s="19">
        <v>43838</v>
      </c>
      <c r="K27" s="23">
        <v>44809</v>
      </c>
      <c r="L27" s="19"/>
      <c r="M27" s="20">
        <f t="shared" si="1"/>
        <v>0.15233657954004573</v>
      </c>
      <c r="N27" s="21">
        <v>1378224</v>
      </c>
      <c r="O27" s="22">
        <f>VLOOKUP(B27,[1]Hoja1!$B$2:$O$75,14,FALSE)</f>
        <v>209953.93</v>
      </c>
      <c r="P27" s="10" t="s">
        <v>18</v>
      </c>
      <c r="Q27" s="11" t="s">
        <v>8</v>
      </c>
      <c r="R27" s="11" t="s">
        <v>8</v>
      </c>
      <c r="S27" s="16" t="s">
        <v>9</v>
      </c>
    </row>
    <row r="28" spans="1:19" ht="54.75" customHeight="1" x14ac:dyDescent="0.25">
      <c r="A28" s="11">
        <v>26</v>
      </c>
      <c r="B28" s="15">
        <v>17008</v>
      </c>
      <c r="C28" s="16" t="s">
        <v>212</v>
      </c>
      <c r="D28" s="17" t="s">
        <v>0</v>
      </c>
      <c r="E28" s="27" t="s">
        <v>60</v>
      </c>
      <c r="F28" s="17" t="s">
        <v>202</v>
      </c>
      <c r="G28" s="17"/>
      <c r="H28" s="18" t="s">
        <v>179</v>
      </c>
      <c r="I28" s="11" t="s">
        <v>197</v>
      </c>
      <c r="J28" s="19">
        <v>43838</v>
      </c>
      <c r="K28" s="23">
        <v>44407</v>
      </c>
      <c r="L28" s="19"/>
      <c r="M28" s="20">
        <f t="shared" si="1"/>
        <v>9.837757115319197E-2</v>
      </c>
      <c r="N28" s="21">
        <v>1322850</v>
      </c>
      <c r="O28" s="22">
        <f>VLOOKUP(B28,[1]Hoja1!$B$2:$O$75,14,FALSE)</f>
        <v>130138.77</v>
      </c>
      <c r="P28" s="10" t="s">
        <v>12</v>
      </c>
      <c r="Q28" s="11" t="s">
        <v>8</v>
      </c>
      <c r="R28" s="11" t="s">
        <v>8</v>
      </c>
      <c r="S28" s="16" t="s">
        <v>9</v>
      </c>
    </row>
    <row r="29" spans="1:19" ht="39" customHeight="1" x14ac:dyDescent="0.25">
      <c r="A29" s="11">
        <v>27</v>
      </c>
      <c r="B29" s="15">
        <v>17009</v>
      </c>
      <c r="C29" s="16" t="s">
        <v>212</v>
      </c>
      <c r="D29" s="17" t="s">
        <v>0</v>
      </c>
      <c r="E29" s="27" t="s">
        <v>61</v>
      </c>
      <c r="F29" s="17" t="s">
        <v>202</v>
      </c>
      <c r="G29" s="17"/>
      <c r="H29" s="18" t="s">
        <v>179</v>
      </c>
      <c r="I29" s="11" t="s">
        <v>197</v>
      </c>
      <c r="J29" s="19">
        <v>43838</v>
      </c>
      <c r="K29" s="23">
        <v>44407</v>
      </c>
      <c r="L29" s="19"/>
      <c r="M29" s="20">
        <f t="shared" si="1"/>
        <v>9.2468232709009099E-2</v>
      </c>
      <c r="N29" s="21">
        <v>955700</v>
      </c>
      <c r="O29" s="22">
        <f>VLOOKUP(B29,[1]Hoja1!$B$2:$O$75,14,FALSE)</f>
        <v>88371.89</v>
      </c>
      <c r="P29" s="10" t="s">
        <v>54</v>
      </c>
      <c r="Q29" s="11" t="s">
        <v>8</v>
      </c>
      <c r="R29" s="11" t="s">
        <v>8</v>
      </c>
      <c r="S29" s="16" t="s">
        <v>9</v>
      </c>
    </row>
    <row r="30" spans="1:19" ht="38.450000000000003" customHeight="1" x14ac:dyDescent="0.25">
      <c r="A30" s="11">
        <v>28</v>
      </c>
      <c r="B30" s="15">
        <v>23038</v>
      </c>
      <c r="C30" s="16" t="s">
        <v>212</v>
      </c>
      <c r="D30" s="17" t="s">
        <v>62</v>
      </c>
      <c r="E30" s="27" t="s">
        <v>63</v>
      </c>
      <c r="F30" s="17"/>
      <c r="G30" s="17" t="s">
        <v>64</v>
      </c>
      <c r="H30" s="18" t="s">
        <v>179</v>
      </c>
      <c r="I30" s="11" t="s">
        <v>197</v>
      </c>
      <c r="J30" s="19">
        <v>39797</v>
      </c>
      <c r="K30" s="19">
        <v>43850</v>
      </c>
      <c r="L30" s="19"/>
      <c r="M30" s="20">
        <f t="shared" si="1"/>
        <v>1</v>
      </c>
      <c r="N30" s="21">
        <v>2901163</v>
      </c>
      <c r="O30" s="22">
        <f>VLOOKUP(B30,[1]Hoja1!$B$2:$O$75,14,FALSE)</f>
        <v>2901163</v>
      </c>
      <c r="P30" s="10" t="s">
        <v>65</v>
      </c>
      <c r="Q30" s="11"/>
      <c r="R30" s="11" t="s">
        <v>66</v>
      </c>
      <c r="S30" s="16" t="s">
        <v>4</v>
      </c>
    </row>
    <row r="31" spans="1:19" ht="46.35" customHeight="1" x14ac:dyDescent="0.25">
      <c r="A31" s="11">
        <v>29</v>
      </c>
      <c r="B31" s="15">
        <v>23073</v>
      </c>
      <c r="C31" s="16" t="s">
        <v>212</v>
      </c>
      <c r="D31" s="17" t="s">
        <v>62</v>
      </c>
      <c r="E31" s="27" t="s">
        <v>67</v>
      </c>
      <c r="F31" s="17"/>
      <c r="G31" s="17" t="s">
        <v>68</v>
      </c>
      <c r="H31" s="18" t="s">
        <v>179</v>
      </c>
      <c r="I31" s="11" t="s">
        <v>197</v>
      </c>
      <c r="J31" s="19">
        <v>43202</v>
      </c>
      <c r="K31" s="23">
        <v>45027</v>
      </c>
      <c r="L31" s="19"/>
      <c r="M31" s="20">
        <f t="shared" ref="M31:M41" si="2">+O31/N31</f>
        <v>0.23204916608736317</v>
      </c>
      <c r="N31" s="21">
        <v>824175.8125</v>
      </c>
      <c r="O31" s="22">
        <f>VLOOKUP(B31,[1]Hoja1!$B$2:$O$75,14,FALSE)</f>
        <v>191249.31</v>
      </c>
      <c r="P31" s="10" t="s">
        <v>69</v>
      </c>
      <c r="Q31" s="11" t="s">
        <v>8</v>
      </c>
      <c r="R31" s="11" t="s">
        <v>8</v>
      </c>
      <c r="S31" s="16" t="s">
        <v>9</v>
      </c>
    </row>
    <row r="32" spans="1:19" ht="46.5" customHeight="1" x14ac:dyDescent="0.25">
      <c r="A32" s="11">
        <v>30</v>
      </c>
      <c r="B32" s="15">
        <v>23075</v>
      </c>
      <c r="C32" s="16" t="s">
        <v>212</v>
      </c>
      <c r="D32" s="17" t="s">
        <v>62</v>
      </c>
      <c r="E32" s="27" t="s">
        <v>70</v>
      </c>
      <c r="F32" s="17"/>
      <c r="G32" s="17" t="s">
        <v>71</v>
      </c>
      <c r="H32" s="18" t="s">
        <v>179</v>
      </c>
      <c r="I32" s="11" t="s">
        <v>197</v>
      </c>
      <c r="J32" s="19">
        <v>43349</v>
      </c>
      <c r="K32" s="23">
        <v>44285</v>
      </c>
      <c r="L32" s="19"/>
      <c r="M32" s="20">
        <f t="shared" si="2"/>
        <v>0.61333152648991385</v>
      </c>
      <c r="N32" s="21">
        <v>149431.875</v>
      </c>
      <c r="O32" s="22">
        <f>VLOOKUP(B32,[1]Hoja1!$B$2:$O$75,14,FALSE)</f>
        <v>91651.28</v>
      </c>
      <c r="P32" s="10" t="s">
        <v>72</v>
      </c>
      <c r="Q32" s="11" t="s">
        <v>8</v>
      </c>
      <c r="R32" s="11" t="s">
        <v>8</v>
      </c>
      <c r="S32" s="16" t="s">
        <v>9</v>
      </c>
    </row>
    <row r="33" spans="1:19" ht="40.700000000000003" customHeight="1" x14ac:dyDescent="0.25">
      <c r="A33" s="11">
        <v>31</v>
      </c>
      <c r="B33" s="15">
        <v>23082</v>
      </c>
      <c r="C33" s="16" t="s">
        <v>212</v>
      </c>
      <c r="D33" s="17" t="s">
        <v>62</v>
      </c>
      <c r="E33" s="27" t="s">
        <v>73</v>
      </c>
      <c r="F33" s="17"/>
      <c r="G33" s="17" t="s">
        <v>68</v>
      </c>
      <c r="H33" s="18" t="s">
        <v>179</v>
      </c>
      <c r="I33" s="11" t="s">
        <v>197</v>
      </c>
      <c r="J33" s="19">
        <v>43934</v>
      </c>
      <c r="K33" s="23">
        <v>45838</v>
      </c>
      <c r="L33" s="19"/>
      <c r="M33" s="20">
        <f t="shared" si="2"/>
        <v>0</v>
      </c>
      <c r="N33" s="21">
        <v>726488.75</v>
      </c>
      <c r="O33" s="22">
        <f>VLOOKUP(B33,[1]Hoja1!$B$2:$O$75,14,FALSE)</f>
        <v>0</v>
      </c>
      <c r="P33" s="10" t="s">
        <v>74</v>
      </c>
      <c r="Q33" s="11" t="s">
        <v>8</v>
      </c>
      <c r="R33" s="11" t="s">
        <v>8</v>
      </c>
      <c r="S33" s="16" t="s">
        <v>9</v>
      </c>
    </row>
    <row r="34" spans="1:19" ht="40.35" customHeight="1" x14ac:dyDescent="0.25">
      <c r="A34" s="11">
        <v>32</v>
      </c>
      <c r="B34" s="15">
        <v>26004</v>
      </c>
      <c r="C34" s="16" t="s">
        <v>212</v>
      </c>
      <c r="D34" s="17" t="s">
        <v>62</v>
      </c>
      <c r="E34" s="27" t="s">
        <v>75</v>
      </c>
      <c r="F34" s="17" t="s">
        <v>199</v>
      </c>
      <c r="G34" s="17"/>
      <c r="H34" s="18" t="s">
        <v>179</v>
      </c>
      <c r="I34" s="11" t="s">
        <v>197</v>
      </c>
      <c r="J34" s="19">
        <v>43326</v>
      </c>
      <c r="K34" s="23">
        <v>44421</v>
      </c>
      <c r="L34" s="19"/>
      <c r="M34" s="20">
        <f t="shared" si="2"/>
        <v>0.841399153761062</v>
      </c>
      <c r="N34" s="21">
        <v>1808000</v>
      </c>
      <c r="O34" s="22">
        <f>VLOOKUP(B34,[1]Hoja1!$B$2:$O$75,14,FALSE)</f>
        <v>1521249.6700000002</v>
      </c>
      <c r="P34" s="10" t="s">
        <v>69</v>
      </c>
      <c r="Q34" s="11" t="s">
        <v>8</v>
      </c>
      <c r="R34" s="11" t="s">
        <v>8</v>
      </c>
      <c r="S34" s="16" t="s">
        <v>9</v>
      </c>
    </row>
    <row r="35" spans="1:19" ht="34.35" customHeight="1" x14ac:dyDescent="0.25">
      <c r="A35" s="11">
        <v>33</v>
      </c>
      <c r="B35" s="15">
        <v>26005</v>
      </c>
      <c r="C35" s="16" t="s">
        <v>212</v>
      </c>
      <c r="D35" s="17" t="s">
        <v>62</v>
      </c>
      <c r="E35" s="27" t="s">
        <v>76</v>
      </c>
      <c r="F35" s="24" t="s">
        <v>198</v>
      </c>
      <c r="G35" s="17"/>
      <c r="H35" s="18" t="s">
        <v>179</v>
      </c>
      <c r="I35" s="11" t="s">
        <v>197</v>
      </c>
      <c r="J35" s="19">
        <v>43997</v>
      </c>
      <c r="K35" s="23">
        <v>44255</v>
      </c>
      <c r="L35" s="19"/>
      <c r="M35" s="20">
        <f t="shared" si="2"/>
        <v>1</v>
      </c>
      <c r="N35" s="21">
        <v>2219399.0699999998</v>
      </c>
      <c r="O35" s="22">
        <f>VLOOKUP(B35,[1]Hoja1!$B$2:$O$75,14,FALSE)</f>
        <v>2219399.0699999998</v>
      </c>
      <c r="P35" s="10" t="s">
        <v>77</v>
      </c>
      <c r="Q35" s="11" t="s">
        <v>8</v>
      </c>
      <c r="R35" s="11" t="s">
        <v>8</v>
      </c>
      <c r="S35" s="16" t="s">
        <v>9</v>
      </c>
    </row>
    <row r="36" spans="1:19" ht="38.450000000000003" customHeight="1" x14ac:dyDescent="0.25">
      <c r="A36" s="11">
        <v>34</v>
      </c>
      <c r="B36" s="15">
        <v>26007</v>
      </c>
      <c r="C36" s="16" t="s">
        <v>212</v>
      </c>
      <c r="D36" s="17" t="s">
        <v>62</v>
      </c>
      <c r="E36" s="27" t="s">
        <v>78</v>
      </c>
      <c r="F36" s="17" t="s">
        <v>207</v>
      </c>
      <c r="G36" s="17"/>
      <c r="H36" s="18" t="s">
        <v>179</v>
      </c>
      <c r="I36" s="11" t="s">
        <v>197</v>
      </c>
      <c r="J36" s="19">
        <v>44021</v>
      </c>
      <c r="K36" s="23">
        <v>44400</v>
      </c>
      <c r="L36" s="19"/>
      <c r="M36" s="20">
        <f t="shared" si="2"/>
        <v>8.7175115023529898E-2</v>
      </c>
      <c r="N36" s="21">
        <v>1980247</v>
      </c>
      <c r="O36" s="22">
        <f>VLOOKUP(B36,[1]Hoja1!$B$2:$O$75,14,FALSE)</f>
        <v>172628.26</v>
      </c>
      <c r="P36" s="10" t="s">
        <v>72</v>
      </c>
      <c r="Q36" s="11" t="s">
        <v>8</v>
      </c>
      <c r="R36" s="11" t="s">
        <v>8</v>
      </c>
      <c r="S36" s="16" t="s">
        <v>9</v>
      </c>
    </row>
    <row r="37" spans="1:19" ht="39" customHeight="1" x14ac:dyDescent="0.25">
      <c r="A37" s="11">
        <v>35</v>
      </c>
      <c r="B37" s="15">
        <v>26008</v>
      </c>
      <c r="C37" s="16" t="s">
        <v>212</v>
      </c>
      <c r="D37" s="17" t="s">
        <v>62</v>
      </c>
      <c r="E37" s="27" t="s">
        <v>79</v>
      </c>
      <c r="F37" s="24" t="s">
        <v>198</v>
      </c>
      <c r="G37" s="17"/>
      <c r="H37" s="18" t="s">
        <v>179</v>
      </c>
      <c r="I37" s="11" t="s">
        <v>197</v>
      </c>
      <c r="J37" s="19">
        <v>44067</v>
      </c>
      <c r="K37" s="23">
        <v>44255</v>
      </c>
      <c r="L37" s="19"/>
      <c r="M37" s="20">
        <f t="shared" si="2"/>
        <v>1</v>
      </c>
      <c r="N37" s="21">
        <v>646752.72</v>
      </c>
      <c r="O37" s="22">
        <f>VLOOKUP(B37,[1]Hoja1!$B$2:$O$75,14,FALSE)</f>
        <v>646752.72</v>
      </c>
      <c r="P37" s="10" t="s">
        <v>80</v>
      </c>
      <c r="Q37" s="11" t="s">
        <v>8</v>
      </c>
      <c r="R37" s="11" t="s">
        <v>8</v>
      </c>
      <c r="S37" s="16" t="s">
        <v>9</v>
      </c>
    </row>
    <row r="38" spans="1:19" ht="51" customHeight="1" x14ac:dyDescent="0.25">
      <c r="A38" s="11">
        <v>36</v>
      </c>
      <c r="B38" s="15">
        <v>26009</v>
      </c>
      <c r="C38" s="16" t="s">
        <v>212</v>
      </c>
      <c r="D38" s="17" t="s">
        <v>62</v>
      </c>
      <c r="E38" s="27" t="s">
        <v>81</v>
      </c>
      <c r="F38" s="17" t="s">
        <v>207</v>
      </c>
      <c r="G38" s="17"/>
      <c r="H38" s="18" t="s">
        <v>179</v>
      </c>
      <c r="I38" s="11" t="s">
        <v>197</v>
      </c>
      <c r="J38" s="19">
        <v>44124</v>
      </c>
      <c r="K38" s="23">
        <v>45219</v>
      </c>
      <c r="L38" s="19"/>
      <c r="M38" s="20">
        <f t="shared" si="2"/>
        <v>0</v>
      </c>
      <c r="N38" s="21">
        <v>3053061</v>
      </c>
      <c r="O38" s="22">
        <f>VLOOKUP(B38,[1]Hoja1!$B$2:$O$75,14,FALSE)</f>
        <v>0</v>
      </c>
      <c r="P38" s="10" t="s">
        <v>82</v>
      </c>
      <c r="Q38" s="11" t="s">
        <v>8</v>
      </c>
      <c r="R38" s="11" t="s">
        <v>8</v>
      </c>
      <c r="S38" s="16" t="s">
        <v>9</v>
      </c>
    </row>
    <row r="39" spans="1:19" ht="38.450000000000003" customHeight="1" x14ac:dyDescent="0.25">
      <c r="A39" s="11">
        <v>37</v>
      </c>
      <c r="B39" s="15">
        <v>26010</v>
      </c>
      <c r="C39" s="16" t="s">
        <v>212</v>
      </c>
      <c r="D39" s="17" t="s">
        <v>62</v>
      </c>
      <c r="E39" s="27" t="s">
        <v>83</v>
      </c>
      <c r="F39" s="17" t="s">
        <v>207</v>
      </c>
      <c r="G39" s="17"/>
      <c r="H39" s="18" t="s">
        <v>179</v>
      </c>
      <c r="I39" s="11" t="s">
        <v>197</v>
      </c>
      <c r="J39" s="19">
        <v>44119</v>
      </c>
      <c r="K39" s="23">
        <v>44242</v>
      </c>
      <c r="L39" s="19"/>
      <c r="M39" s="20">
        <f t="shared" si="2"/>
        <v>0</v>
      </c>
      <c r="N39" s="21">
        <v>100000</v>
      </c>
      <c r="O39" s="22">
        <f>VLOOKUP(B39,[1]Hoja1!$B$2:$O$75,14,FALSE)</f>
        <v>0</v>
      </c>
      <c r="P39" s="10" t="s">
        <v>77</v>
      </c>
      <c r="Q39" s="11" t="s">
        <v>8</v>
      </c>
      <c r="R39" s="11" t="s">
        <v>8</v>
      </c>
      <c r="S39" s="16" t="s">
        <v>9</v>
      </c>
    </row>
    <row r="40" spans="1:19" ht="38.450000000000003" customHeight="1" x14ac:dyDescent="0.25">
      <c r="A40" s="11">
        <v>38</v>
      </c>
      <c r="B40" s="15">
        <v>27001</v>
      </c>
      <c r="C40" s="16" t="s">
        <v>212</v>
      </c>
      <c r="D40" s="17" t="s">
        <v>62</v>
      </c>
      <c r="E40" s="27" t="s">
        <v>84</v>
      </c>
      <c r="F40" s="17"/>
      <c r="G40" s="17" t="s">
        <v>85</v>
      </c>
      <c r="H40" s="18" t="s">
        <v>179</v>
      </c>
      <c r="I40" s="11" t="s">
        <v>197</v>
      </c>
      <c r="J40" s="19">
        <v>43994</v>
      </c>
      <c r="K40" s="23">
        <v>44941</v>
      </c>
      <c r="L40" s="19"/>
      <c r="M40" s="20">
        <f t="shared" si="2"/>
        <v>0.1775609303893477</v>
      </c>
      <c r="N40" s="21">
        <v>652630</v>
      </c>
      <c r="O40" s="22">
        <f>VLOOKUP(B40,[1]Hoja1!$B$2:$O$75,14,FALSE)</f>
        <v>115881.59</v>
      </c>
      <c r="P40" s="10" t="s">
        <v>86</v>
      </c>
      <c r="Q40" s="11" t="s">
        <v>8</v>
      </c>
      <c r="R40" s="11" t="s">
        <v>8</v>
      </c>
      <c r="S40" s="16" t="s">
        <v>9</v>
      </c>
    </row>
    <row r="41" spans="1:19" ht="43.35" customHeight="1" x14ac:dyDescent="0.25">
      <c r="A41" s="11">
        <v>39</v>
      </c>
      <c r="B41" s="15">
        <v>33068</v>
      </c>
      <c r="C41" s="16" t="s">
        <v>212</v>
      </c>
      <c r="D41" s="17" t="s">
        <v>0</v>
      </c>
      <c r="E41" s="27" t="s">
        <v>87</v>
      </c>
      <c r="F41" s="17"/>
      <c r="G41" s="17" t="s">
        <v>88</v>
      </c>
      <c r="H41" s="18" t="s">
        <v>179</v>
      </c>
      <c r="I41" s="11" t="s">
        <v>197</v>
      </c>
      <c r="J41" s="19">
        <v>43252</v>
      </c>
      <c r="K41" s="23">
        <v>44561</v>
      </c>
      <c r="L41" s="19"/>
      <c r="M41" s="20">
        <f t="shared" si="2"/>
        <v>1.4331977726219567</v>
      </c>
      <c r="N41" s="21">
        <v>506586.28129999997</v>
      </c>
      <c r="O41" s="22">
        <f>VLOOKUP(B41,[1]Hoja1!$B$2:$O$75,14,FALSE)</f>
        <v>726038.33</v>
      </c>
      <c r="P41" s="10" t="s">
        <v>89</v>
      </c>
      <c r="Q41" s="11" t="s">
        <v>8</v>
      </c>
      <c r="R41" s="11" t="s">
        <v>8</v>
      </c>
      <c r="S41" s="16" t="s">
        <v>9</v>
      </c>
    </row>
    <row r="42" spans="1:19" ht="38.450000000000003" customHeight="1" x14ac:dyDescent="0.25">
      <c r="A42" s="11">
        <v>40</v>
      </c>
      <c r="B42" s="15">
        <v>35030</v>
      </c>
      <c r="C42" s="16" t="s">
        <v>212</v>
      </c>
      <c r="D42" s="17" t="s">
        <v>90</v>
      </c>
      <c r="E42" s="27" t="s">
        <v>214</v>
      </c>
      <c r="F42" s="17"/>
      <c r="G42" s="17" t="s">
        <v>215</v>
      </c>
      <c r="H42" s="18" t="s">
        <v>179</v>
      </c>
      <c r="I42" s="11" t="s">
        <v>197</v>
      </c>
      <c r="J42" s="19">
        <v>43647</v>
      </c>
      <c r="K42" s="19">
        <v>44012</v>
      </c>
      <c r="L42" s="19"/>
      <c r="M42" s="20">
        <f t="shared" ref="M42:M43" si="3">+O42/N42</f>
        <v>1.2704769923286693E-2</v>
      </c>
      <c r="N42" s="21">
        <v>157421.19</v>
      </c>
      <c r="O42" s="22">
        <v>2000</v>
      </c>
      <c r="P42" s="10" t="s">
        <v>216</v>
      </c>
      <c r="Q42" s="11" t="s">
        <v>208</v>
      </c>
      <c r="R42" s="11"/>
      <c r="S42" s="16" t="s">
        <v>9</v>
      </c>
    </row>
    <row r="43" spans="1:19" ht="54.75" customHeight="1" x14ac:dyDescent="0.25">
      <c r="A43" s="11">
        <v>41</v>
      </c>
      <c r="B43" s="15">
        <v>36008</v>
      </c>
      <c r="C43" s="16" t="s">
        <v>212</v>
      </c>
      <c r="D43" s="17" t="s">
        <v>90</v>
      </c>
      <c r="E43" s="28" t="s">
        <v>91</v>
      </c>
      <c r="F43" s="17" t="s">
        <v>203</v>
      </c>
      <c r="G43" s="17"/>
      <c r="H43" s="18" t="s">
        <v>179</v>
      </c>
      <c r="I43" s="11" t="s">
        <v>197</v>
      </c>
      <c r="J43" s="19">
        <v>42844</v>
      </c>
      <c r="K43" s="19">
        <v>44178</v>
      </c>
      <c r="L43" s="19"/>
      <c r="M43" s="20">
        <f t="shared" si="3"/>
        <v>1</v>
      </c>
      <c r="N43" s="21">
        <v>4826642.83</v>
      </c>
      <c r="O43" s="22">
        <f>VLOOKUP(B43,[1]Hoja1!$B$2:$O$75,14,FALSE)</f>
        <v>4826642.83</v>
      </c>
      <c r="P43" s="10" t="s">
        <v>92</v>
      </c>
      <c r="Q43" s="11"/>
      <c r="R43" s="11" t="s">
        <v>93</v>
      </c>
      <c r="S43" s="16" t="s">
        <v>4</v>
      </c>
    </row>
    <row r="44" spans="1:19" ht="37.700000000000003" customHeight="1" x14ac:dyDescent="0.25">
      <c r="A44" s="11">
        <v>42</v>
      </c>
      <c r="B44" s="15">
        <v>36010</v>
      </c>
      <c r="C44" s="16" t="s">
        <v>212</v>
      </c>
      <c r="D44" s="17" t="s">
        <v>90</v>
      </c>
      <c r="E44" s="27" t="s">
        <v>94</v>
      </c>
      <c r="F44" s="17"/>
      <c r="G44" s="17" t="s">
        <v>95</v>
      </c>
      <c r="H44" s="18" t="s">
        <v>179</v>
      </c>
      <c r="I44" s="11" t="s">
        <v>197</v>
      </c>
      <c r="J44" s="19">
        <v>43252</v>
      </c>
      <c r="K44" s="23">
        <v>44255</v>
      </c>
      <c r="L44" s="19"/>
      <c r="M44" s="20">
        <f t="shared" ref="M44:M56" si="4">+O44/N44</f>
        <v>0.73614680639386354</v>
      </c>
      <c r="N44" s="21">
        <v>1244114.75</v>
      </c>
      <c r="O44" s="22">
        <f>VLOOKUP(B44,[1]Hoja1!$B$2:$O$75,14,FALSE)</f>
        <v>915851.1</v>
      </c>
      <c r="P44" s="10" t="s">
        <v>92</v>
      </c>
      <c r="Q44" s="11" t="s">
        <v>8</v>
      </c>
      <c r="R44" s="11" t="s">
        <v>8</v>
      </c>
      <c r="S44" s="16" t="s">
        <v>9</v>
      </c>
    </row>
    <row r="45" spans="1:19" ht="40.700000000000003" customHeight="1" x14ac:dyDescent="0.25">
      <c r="A45" s="11">
        <v>43</v>
      </c>
      <c r="B45" s="15">
        <v>36011</v>
      </c>
      <c r="C45" s="16" t="s">
        <v>212</v>
      </c>
      <c r="D45" s="17" t="s">
        <v>90</v>
      </c>
      <c r="E45" s="27" t="s">
        <v>96</v>
      </c>
      <c r="F45" s="17" t="s">
        <v>198</v>
      </c>
      <c r="G45" s="17"/>
      <c r="H45" s="18" t="s">
        <v>179</v>
      </c>
      <c r="I45" s="11" t="s">
        <v>197</v>
      </c>
      <c r="J45" s="19">
        <v>43259</v>
      </c>
      <c r="K45" s="23">
        <v>44332</v>
      </c>
      <c r="L45" s="19"/>
      <c r="M45" s="20">
        <f t="shared" si="4"/>
        <v>0.96186250685841346</v>
      </c>
      <c r="N45" s="21">
        <v>1385160</v>
      </c>
      <c r="O45" s="22">
        <f>VLOOKUP(B45,[1]Hoja1!$B$2:$O$75,14,FALSE)</f>
        <v>1332333.47</v>
      </c>
      <c r="P45" s="10" t="s">
        <v>97</v>
      </c>
      <c r="Q45" s="11" t="s">
        <v>8</v>
      </c>
      <c r="R45" s="11" t="s">
        <v>8</v>
      </c>
      <c r="S45" s="16" t="s">
        <v>9</v>
      </c>
    </row>
    <row r="46" spans="1:19" ht="28.7" customHeight="1" x14ac:dyDescent="0.25">
      <c r="A46" s="11">
        <v>44</v>
      </c>
      <c r="B46" s="15">
        <v>36013</v>
      </c>
      <c r="C46" s="16" t="s">
        <v>212</v>
      </c>
      <c r="D46" s="17" t="s">
        <v>90</v>
      </c>
      <c r="E46" s="27" t="s">
        <v>98</v>
      </c>
      <c r="F46" s="17" t="s">
        <v>204</v>
      </c>
      <c r="G46" s="17"/>
      <c r="H46" s="18" t="s">
        <v>179</v>
      </c>
      <c r="I46" s="11" t="s">
        <v>197</v>
      </c>
      <c r="J46" s="19">
        <v>43846</v>
      </c>
      <c r="K46" s="23">
        <v>44881</v>
      </c>
      <c r="L46" s="19"/>
      <c r="M46" s="20">
        <f t="shared" si="4"/>
        <v>0.281306</v>
      </c>
      <c r="N46" s="21">
        <v>225000</v>
      </c>
      <c r="O46" s="22">
        <f>VLOOKUP(B46,[1]Hoja1!$B$2:$O$75,14,FALSE)</f>
        <v>63293.85</v>
      </c>
      <c r="P46" s="10" t="s">
        <v>99</v>
      </c>
      <c r="Q46" s="11" t="s">
        <v>8</v>
      </c>
      <c r="R46" s="11" t="s">
        <v>8</v>
      </c>
      <c r="S46" s="16" t="s">
        <v>9</v>
      </c>
    </row>
    <row r="47" spans="1:19" ht="28.7" customHeight="1" x14ac:dyDescent="0.25">
      <c r="A47" s="11">
        <v>45</v>
      </c>
      <c r="B47" s="15">
        <v>36014</v>
      </c>
      <c r="C47" s="16" t="s">
        <v>212</v>
      </c>
      <c r="D47" s="17" t="s">
        <v>90</v>
      </c>
      <c r="E47" s="27" t="s">
        <v>100</v>
      </c>
      <c r="F47" s="17" t="s">
        <v>198</v>
      </c>
      <c r="G47" s="17"/>
      <c r="H47" s="18" t="s">
        <v>179</v>
      </c>
      <c r="I47" s="11" t="s">
        <v>197</v>
      </c>
      <c r="J47" s="19">
        <v>43921</v>
      </c>
      <c r="K47" s="23">
        <v>44316</v>
      </c>
      <c r="L47" s="19"/>
      <c r="M47" s="20">
        <f t="shared" si="4"/>
        <v>0.75046403940886697</v>
      </c>
      <c r="N47" s="21">
        <v>446600</v>
      </c>
      <c r="O47" s="22">
        <f>VLOOKUP(B47,[1]Hoja1!$B$2:$O$75,14,FALSE)</f>
        <v>335157.24</v>
      </c>
      <c r="P47" s="10" t="s">
        <v>101</v>
      </c>
      <c r="Q47" s="11" t="s">
        <v>8</v>
      </c>
      <c r="R47" s="11" t="s">
        <v>8</v>
      </c>
      <c r="S47" s="16" t="s">
        <v>9</v>
      </c>
    </row>
    <row r="48" spans="1:19" ht="28.7" customHeight="1" x14ac:dyDescent="0.25">
      <c r="A48" s="11">
        <v>46</v>
      </c>
      <c r="B48" s="15">
        <v>36015</v>
      </c>
      <c r="C48" s="16" t="s">
        <v>212</v>
      </c>
      <c r="D48" s="17" t="s">
        <v>90</v>
      </c>
      <c r="E48" s="27" t="s">
        <v>102</v>
      </c>
      <c r="F48" s="24" t="s">
        <v>198</v>
      </c>
      <c r="G48" s="17"/>
      <c r="H48" s="18" t="s">
        <v>179</v>
      </c>
      <c r="I48" s="11" t="s">
        <v>197</v>
      </c>
      <c r="J48" s="19">
        <v>44102</v>
      </c>
      <c r="K48" s="23">
        <v>44134</v>
      </c>
      <c r="L48" s="19"/>
      <c r="M48" s="20">
        <f t="shared" si="4"/>
        <v>0.73745333333333329</v>
      </c>
      <c r="N48" s="21">
        <v>600000</v>
      </c>
      <c r="O48" s="22">
        <f>VLOOKUP(B48,[1]Hoja1!$B$2:$O$75,14,FALSE)</f>
        <v>442472</v>
      </c>
      <c r="P48" s="10" t="s">
        <v>103</v>
      </c>
      <c r="Q48" s="11" t="s">
        <v>8</v>
      </c>
      <c r="R48" s="11" t="s">
        <v>8</v>
      </c>
      <c r="S48" s="16" t="s">
        <v>9</v>
      </c>
    </row>
    <row r="49" spans="1:19" ht="39" customHeight="1" x14ac:dyDescent="0.25">
      <c r="A49" s="11">
        <v>47</v>
      </c>
      <c r="B49" s="15">
        <v>36016</v>
      </c>
      <c r="C49" s="16" t="s">
        <v>212</v>
      </c>
      <c r="D49" s="17" t="s">
        <v>90</v>
      </c>
      <c r="E49" s="27" t="s">
        <v>104</v>
      </c>
      <c r="F49" s="17" t="s">
        <v>207</v>
      </c>
      <c r="G49" s="17"/>
      <c r="H49" s="18" t="s">
        <v>179</v>
      </c>
      <c r="I49" s="11" t="s">
        <v>197</v>
      </c>
      <c r="J49" s="19">
        <v>44138</v>
      </c>
      <c r="K49" s="23">
        <v>45233</v>
      </c>
      <c r="L49" s="19"/>
      <c r="M49" s="20">
        <f t="shared" si="4"/>
        <v>0</v>
      </c>
      <c r="N49" s="21">
        <v>3150000</v>
      </c>
      <c r="O49" s="22">
        <f>VLOOKUP(B49,[1]Hoja1!$B$2:$O$75,14,FALSE)</f>
        <v>0</v>
      </c>
      <c r="P49" s="10" t="s">
        <v>105</v>
      </c>
      <c r="Q49" s="11" t="s">
        <v>8</v>
      </c>
      <c r="R49" s="11" t="s">
        <v>8</v>
      </c>
      <c r="S49" s="16" t="s">
        <v>9</v>
      </c>
    </row>
    <row r="50" spans="1:19" ht="35.450000000000003" customHeight="1" x14ac:dyDescent="0.25">
      <c r="A50" s="11">
        <v>48</v>
      </c>
      <c r="B50" s="15">
        <v>36017</v>
      </c>
      <c r="C50" s="16" t="s">
        <v>212</v>
      </c>
      <c r="D50" s="17" t="s">
        <v>90</v>
      </c>
      <c r="E50" s="27" t="s">
        <v>106</v>
      </c>
      <c r="F50" s="17" t="s">
        <v>207</v>
      </c>
      <c r="G50" s="17"/>
      <c r="H50" s="18" t="s">
        <v>179</v>
      </c>
      <c r="I50" s="11" t="s">
        <v>197</v>
      </c>
      <c r="J50" s="19">
        <v>44144</v>
      </c>
      <c r="K50" s="23">
        <v>44236</v>
      </c>
      <c r="L50" s="19"/>
      <c r="M50" s="20">
        <f t="shared" si="4"/>
        <v>0</v>
      </c>
      <c r="N50" s="21">
        <v>100000</v>
      </c>
      <c r="O50" s="22">
        <f>VLOOKUP(B50,[1]Hoja1!$B$2:$O$75,14,FALSE)</f>
        <v>0</v>
      </c>
      <c r="P50" s="10" t="s">
        <v>101</v>
      </c>
      <c r="Q50" s="11" t="s">
        <v>8</v>
      </c>
      <c r="R50" s="11" t="s">
        <v>8</v>
      </c>
      <c r="S50" s="16" t="s">
        <v>9</v>
      </c>
    </row>
    <row r="51" spans="1:19" ht="40.700000000000003" customHeight="1" x14ac:dyDescent="0.25">
      <c r="A51" s="11">
        <v>49</v>
      </c>
      <c r="B51" s="15">
        <v>36018</v>
      </c>
      <c r="C51" s="16" t="s">
        <v>212</v>
      </c>
      <c r="D51" s="17" t="s">
        <v>90</v>
      </c>
      <c r="E51" s="27" t="s">
        <v>107</v>
      </c>
      <c r="F51" s="17" t="s">
        <v>207</v>
      </c>
      <c r="G51" s="17"/>
      <c r="H51" s="18" t="s">
        <v>179</v>
      </c>
      <c r="I51" s="11" t="s">
        <v>197</v>
      </c>
      <c r="J51" s="19">
        <v>44154</v>
      </c>
      <c r="K51" s="23">
        <v>44154</v>
      </c>
      <c r="L51" s="19"/>
      <c r="M51" s="20">
        <f t="shared" si="4"/>
        <v>0</v>
      </c>
      <c r="N51" s="21">
        <v>100000</v>
      </c>
      <c r="O51" s="22">
        <f>VLOOKUP(B51,[1]Hoja1!$B$2:$O$75,14,FALSE)</f>
        <v>0</v>
      </c>
      <c r="P51" s="10" t="s">
        <v>108</v>
      </c>
      <c r="Q51" s="11" t="s">
        <v>8</v>
      </c>
      <c r="R51" s="11" t="s">
        <v>8</v>
      </c>
      <c r="S51" s="16" t="s">
        <v>9</v>
      </c>
    </row>
    <row r="52" spans="1:19" ht="28.7" customHeight="1" x14ac:dyDescent="0.25">
      <c r="A52" s="11">
        <v>50</v>
      </c>
      <c r="B52" s="15">
        <v>37001</v>
      </c>
      <c r="C52" s="16" t="s">
        <v>212</v>
      </c>
      <c r="D52" s="17" t="s">
        <v>90</v>
      </c>
      <c r="E52" s="27" t="s">
        <v>109</v>
      </c>
      <c r="F52" s="17" t="s">
        <v>205</v>
      </c>
      <c r="G52" s="17" t="s">
        <v>110</v>
      </c>
      <c r="H52" s="18" t="s">
        <v>179</v>
      </c>
      <c r="I52" s="11" t="s">
        <v>197</v>
      </c>
      <c r="J52" s="19">
        <v>43819</v>
      </c>
      <c r="K52" s="23">
        <v>44550</v>
      </c>
      <c r="L52" s="19"/>
      <c r="M52" s="20">
        <f t="shared" si="4"/>
        <v>0.24109267558063879</v>
      </c>
      <c r="N52" s="21">
        <v>5471560</v>
      </c>
      <c r="O52" s="22">
        <f>VLOOKUP(B52,[1]Hoja1!$B$2:$O$75,14,FALSE)</f>
        <v>1319153.04</v>
      </c>
      <c r="P52" s="10" t="s">
        <v>111</v>
      </c>
      <c r="Q52" s="11" t="s">
        <v>8</v>
      </c>
      <c r="R52" s="11" t="s">
        <v>8</v>
      </c>
      <c r="S52" s="16" t="s">
        <v>9</v>
      </c>
    </row>
    <row r="53" spans="1:19" ht="39" customHeight="1" x14ac:dyDescent="0.25">
      <c r="A53" s="11">
        <v>51</v>
      </c>
      <c r="B53" s="15">
        <v>43112</v>
      </c>
      <c r="C53" s="16" t="s">
        <v>212</v>
      </c>
      <c r="D53" s="17" t="s">
        <v>112</v>
      </c>
      <c r="E53" s="27" t="s">
        <v>113</v>
      </c>
      <c r="F53" s="17"/>
      <c r="G53" s="17" t="s">
        <v>64</v>
      </c>
      <c r="H53" s="18" t="s">
        <v>179</v>
      </c>
      <c r="I53" s="11" t="s">
        <v>197</v>
      </c>
      <c r="J53" s="19">
        <v>41869</v>
      </c>
      <c r="K53" s="19">
        <v>43921</v>
      </c>
      <c r="L53" s="19"/>
      <c r="M53" s="20">
        <f t="shared" si="4"/>
        <v>1</v>
      </c>
      <c r="N53" s="21">
        <v>7000000</v>
      </c>
      <c r="O53" s="22">
        <f>VLOOKUP(B53,[1]Hoja1!$B$2:$O$75,14,FALSE)</f>
        <v>7000000</v>
      </c>
      <c r="P53" s="10" t="s">
        <v>114</v>
      </c>
      <c r="Q53" s="11"/>
      <c r="R53" s="11" t="s">
        <v>115</v>
      </c>
      <c r="S53" s="16" t="s">
        <v>4</v>
      </c>
    </row>
    <row r="54" spans="1:19" ht="38.450000000000003" customHeight="1" x14ac:dyDescent="0.25">
      <c r="A54" s="11">
        <v>52</v>
      </c>
      <c r="B54" s="15">
        <v>43125</v>
      </c>
      <c r="C54" s="16" t="s">
        <v>212</v>
      </c>
      <c r="D54" s="17" t="s">
        <v>112</v>
      </c>
      <c r="E54" s="27" t="s">
        <v>116</v>
      </c>
      <c r="F54" s="17"/>
      <c r="G54" s="17" t="s">
        <v>117</v>
      </c>
      <c r="H54" s="18" t="s">
        <v>179</v>
      </c>
      <c r="I54" s="11" t="s">
        <v>197</v>
      </c>
      <c r="J54" s="19">
        <v>42748</v>
      </c>
      <c r="K54" s="19">
        <v>43971</v>
      </c>
      <c r="L54" s="19"/>
      <c r="M54" s="20">
        <f t="shared" si="4"/>
        <v>1</v>
      </c>
      <c r="N54" s="21">
        <v>247580</v>
      </c>
      <c r="O54" s="22">
        <f>VLOOKUP(B54,[1]Hoja1!$B$2:$O$75,14,FALSE)</f>
        <v>247580</v>
      </c>
      <c r="P54" s="10" t="s">
        <v>114</v>
      </c>
      <c r="Q54" s="11"/>
      <c r="R54" s="11" t="s">
        <v>118</v>
      </c>
      <c r="S54" s="16" t="s">
        <v>4</v>
      </c>
    </row>
    <row r="55" spans="1:19" ht="37.35" customHeight="1" x14ac:dyDescent="0.25">
      <c r="A55" s="11">
        <v>53</v>
      </c>
      <c r="B55" s="15">
        <v>43130</v>
      </c>
      <c r="C55" s="16" t="s">
        <v>212</v>
      </c>
      <c r="D55" s="17" t="s">
        <v>112</v>
      </c>
      <c r="E55" s="28" t="s">
        <v>119</v>
      </c>
      <c r="F55" s="17"/>
      <c r="G55" s="17" t="s">
        <v>120</v>
      </c>
      <c r="H55" s="18" t="s">
        <v>179</v>
      </c>
      <c r="I55" s="11" t="s">
        <v>197</v>
      </c>
      <c r="J55" s="19">
        <v>42934</v>
      </c>
      <c r="K55" s="19">
        <v>44150</v>
      </c>
      <c r="L55" s="19"/>
      <c r="M55" s="20">
        <f t="shared" si="4"/>
        <v>0.99999872000000001</v>
      </c>
      <c r="N55" s="21">
        <v>750000</v>
      </c>
      <c r="O55" s="22">
        <f>VLOOKUP(B55,[1]Hoja1!$B$2:$O$75,14,FALSE)</f>
        <v>749999.04</v>
      </c>
      <c r="P55" s="10" t="s">
        <v>121</v>
      </c>
      <c r="Q55" s="11"/>
      <c r="R55" s="11" t="s">
        <v>122</v>
      </c>
      <c r="S55" s="16" t="s">
        <v>4</v>
      </c>
    </row>
    <row r="56" spans="1:19" ht="49.5" customHeight="1" x14ac:dyDescent="0.25">
      <c r="A56" s="11">
        <v>54</v>
      </c>
      <c r="B56" s="15">
        <v>43132</v>
      </c>
      <c r="C56" s="16" t="s">
        <v>212</v>
      </c>
      <c r="D56" s="17" t="s">
        <v>112</v>
      </c>
      <c r="E56" s="27" t="s">
        <v>123</v>
      </c>
      <c r="F56" s="17"/>
      <c r="G56" s="17" t="s">
        <v>124</v>
      </c>
      <c r="H56" s="18" t="s">
        <v>179</v>
      </c>
      <c r="I56" s="11" t="s">
        <v>197</v>
      </c>
      <c r="J56" s="19">
        <v>43221</v>
      </c>
      <c r="K56" s="19">
        <v>43838</v>
      </c>
      <c r="L56" s="19"/>
      <c r="M56" s="20">
        <f t="shared" si="4"/>
        <v>1</v>
      </c>
      <c r="N56" s="21">
        <v>175000</v>
      </c>
      <c r="O56" s="22">
        <f>VLOOKUP(B56,[1]Hoja1!$B$2:$O$75,14,FALSE)</f>
        <v>175000</v>
      </c>
      <c r="P56" s="10" t="s">
        <v>125</v>
      </c>
      <c r="Q56" s="11"/>
      <c r="R56" s="11" t="s">
        <v>126</v>
      </c>
      <c r="S56" s="16" t="s">
        <v>4</v>
      </c>
    </row>
    <row r="57" spans="1:19" ht="40.700000000000003" customHeight="1" x14ac:dyDescent="0.25">
      <c r="A57" s="11">
        <v>55</v>
      </c>
      <c r="B57" s="15">
        <v>43139</v>
      </c>
      <c r="C57" s="16" t="s">
        <v>212</v>
      </c>
      <c r="D57" s="17" t="s">
        <v>112</v>
      </c>
      <c r="E57" s="27" t="s">
        <v>127</v>
      </c>
      <c r="F57" s="17"/>
      <c r="G57" s="17" t="s">
        <v>128</v>
      </c>
      <c r="H57" s="18" t="s">
        <v>128</v>
      </c>
      <c r="I57" s="11" t="s">
        <v>197</v>
      </c>
      <c r="J57" s="19">
        <v>43657</v>
      </c>
      <c r="K57" s="23">
        <v>44533</v>
      </c>
      <c r="L57" s="19"/>
      <c r="M57" s="20">
        <f t="shared" ref="M57:M64" si="5">+O57/N57</f>
        <v>0.34374527147594502</v>
      </c>
      <c r="N57" s="21">
        <v>3779985</v>
      </c>
      <c r="O57" s="22">
        <f>VLOOKUP(B57,[1]Hoja1!$B$2:$O$75,14,FALSE)</f>
        <v>1299351.97</v>
      </c>
      <c r="P57" s="10" t="s">
        <v>129</v>
      </c>
      <c r="Q57" s="11" t="s">
        <v>8</v>
      </c>
      <c r="R57" s="11" t="s">
        <v>8</v>
      </c>
      <c r="S57" s="16" t="s">
        <v>9</v>
      </c>
    </row>
    <row r="58" spans="1:19" ht="35.450000000000003" customHeight="1" x14ac:dyDescent="0.25">
      <c r="A58" s="11">
        <v>56</v>
      </c>
      <c r="B58" s="15">
        <v>43140</v>
      </c>
      <c r="C58" s="16" t="s">
        <v>212</v>
      </c>
      <c r="D58" s="17" t="s">
        <v>112</v>
      </c>
      <c r="E58" s="27" t="s">
        <v>130</v>
      </c>
      <c r="F58" s="17"/>
      <c r="G58" s="17" t="s">
        <v>131</v>
      </c>
      <c r="H58" s="18" t="s">
        <v>179</v>
      </c>
      <c r="I58" s="11" t="s">
        <v>197</v>
      </c>
      <c r="J58" s="19">
        <v>43719</v>
      </c>
      <c r="K58" s="23">
        <v>43876</v>
      </c>
      <c r="L58" s="19"/>
      <c r="M58" s="20">
        <f t="shared" si="5"/>
        <v>1.4870739467875944</v>
      </c>
      <c r="N58" s="21">
        <v>367194.45</v>
      </c>
      <c r="O58" s="22">
        <f>VLOOKUP(B58,[1]Hoja1!$B$2:$O$75,14,FALSE)</f>
        <v>546045.30000000005</v>
      </c>
      <c r="P58" s="10" t="s">
        <v>132</v>
      </c>
      <c r="Q58" s="11" t="s">
        <v>208</v>
      </c>
      <c r="R58" s="11" t="s">
        <v>8</v>
      </c>
      <c r="S58" s="16" t="s">
        <v>9</v>
      </c>
    </row>
    <row r="59" spans="1:19" ht="60" customHeight="1" x14ac:dyDescent="0.25">
      <c r="A59" s="11">
        <v>57</v>
      </c>
      <c r="B59" s="15">
        <v>43141</v>
      </c>
      <c r="C59" s="16" t="s">
        <v>212</v>
      </c>
      <c r="D59" s="17" t="s">
        <v>112</v>
      </c>
      <c r="E59" s="27" t="s">
        <v>133</v>
      </c>
      <c r="F59" s="17"/>
      <c r="G59" s="17" t="s">
        <v>117</v>
      </c>
      <c r="H59" s="18" t="s">
        <v>179</v>
      </c>
      <c r="I59" s="11" t="s">
        <v>197</v>
      </c>
      <c r="J59" s="19">
        <v>43838</v>
      </c>
      <c r="K59" s="23">
        <v>44484</v>
      </c>
      <c r="L59" s="19"/>
      <c r="M59" s="20">
        <f t="shared" si="5"/>
        <v>0</v>
      </c>
      <c r="N59" s="21">
        <v>2028372</v>
      </c>
      <c r="O59" s="22">
        <f>VLOOKUP(B59,[1]Hoja1!$B$2:$O$75,14,FALSE)</f>
        <v>0</v>
      </c>
      <c r="P59" s="10" t="s">
        <v>134</v>
      </c>
      <c r="Q59" s="11" t="s">
        <v>8</v>
      </c>
      <c r="R59" s="11" t="s">
        <v>8</v>
      </c>
      <c r="S59" s="16" t="s">
        <v>9</v>
      </c>
    </row>
    <row r="60" spans="1:19" ht="42.6" customHeight="1" x14ac:dyDescent="0.25">
      <c r="A60" s="11">
        <v>58</v>
      </c>
      <c r="B60" s="15">
        <v>43142</v>
      </c>
      <c r="C60" s="16" t="s">
        <v>212</v>
      </c>
      <c r="D60" s="17" t="s">
        <v>112</v>
      </c>
      <c r="E60" s="27" t="s">
        <v>135</v>
      </c>
      <c r="F60" s="17"/>
      <c r="G60" s="17" t="s">
        <v>136</v>
      </c>
      <c r="H60" s="18" t="s">
        <v>179</v>
      </c>
      <c r="I60" s="11" t="s">
        <v>197</v>
      </c>
      <c r="J60" s="19">
        <v>43838</v>
      </c>
      <c r="K60" s="23">
        <v>44074</v>
      </c>
      <c r="L60" s="19"/>
      <c r="M60" s="20">
        <f t="shared" si="5"/>
        <v>1.2113379782910629</v>
      </c>
      <c r="N60" s="21">
        <v>389994.22</v>
      </c>
      <c r="O60" s="22">
        <f>VLOOKUP(B60,[1]Hoja1!$B$2:$O$75,14,FALSE)</f>
        <v>472414.81</v>
      </c>
      <c r="P60" s="10" t="s">
        <v>137</v>
      </c>
      <c r="Q60" s="11" t="s">
        <v>8</v>
      </c>
      <c r="R60" s="11" t="s">
        <v>8</v>
      </c>
      <c r="S60" s="16" t="s">
        <v>9</v>
      </c>
    </row>
    <row r="61" spans="1:19" ht="45.6" customHeight="1" x14ac:dyDescent="0.25">
      <c r="A61" s="11">
        <v>59</v>
      </c>
      <c r="B61" s="15">
        <v>46012</v>
      </c>
      <c r="C61" s="16" t="s">
        <v>212</v>
      </c>
      <c r="D61" s="17" t="s">
        <v>112</v>
      </c>
      <c r="E61" s="27" t="s">
        <v>138</v>
      </c>
      <c r="F61" s="17" t="s">
        <v>207</v>
      </c>
      <c r="G61" s="17"/>
      <c r="H61" s="18" t="s">
        <v>179</v>
      </c>
      <c r="I61" s="11" t="s">
        <v>197</v>
      </c>
      <c r="J61" s="19">
        <v>44125</v>
      </c>
      <c r="K61" s="23">
        <v>44255</v>
      </c>
      <c r="L61" s="19"/>
      <c r="M61" s="20">
        <f t="shared" si="5"/>
        <v>0</v>
      </c>
      <c r="N61" s="21">
        <v>100000</v>
      </c>
      <c r="O61" s="22">
        <f>VLOOKUP(B61,[1]Hoja1!$B$2:$O$75,14,FALSE)</f>
        <v>0</v>
      </c>
      <c r="P61" s="10" t="s">
        <v>139</v>
      </c>
      <c r="Q61" s="11" t="s">
        <v>8</v>
      </c>
      <c r="R61" s="11" t="s">
        <v>8</v>
      </c>
      <c r="S61" s="16" t="s">
        <v>9</v>
      </c>
    </row>
    <row r="62" spans="1:19" ht="36.6" customHeight="1" x14ac:dyDescent="0.25">
      <c r="A62" s="11">
        <v>60</v>
      </c>
      <c r="B62" s="15">
        <v>47002</v>
      </c>
      <c r="C62" s="16" t="s">
        <v>212</v>
      </c>
      <c r="D62" s="17" t="s">
        <v>112</v>
      </c>
      <c r="E62" s="27" t="s">
        <v>140</v>
      </c>
      <c r="F62" s="17" t="s">
        <v>199</v>
      </c>
      <c r="G62" s="17"/>
      <c r="H62" s="18" t="s">
        <v>179</v>
      </c>
      <c r="I62" s="11" t="s">
        <v>197</v>
      </c>
      <c r="J62" s="19">
        <v>42607</v>
      </c>
      <c r="K62" s="19">
        <v>43886</v>
      </c>
      <c r="L62" s="19"/>
      <c r="M62" s="20">
        <f t="shared" si="5"/>
        <v>1</v>
      </c>
      <c r="N62" s="21">
        <v>1500000</v>
      </c>
      <c r="O62" s="22">
        <f>VLOOKUP(B62,[1]Hoja1!$B$2:$O$75,14,FALSE)</f>
        <v>1500000</v>
      </c>
      <c r="P62" s="10" t="s">
        <v>141</v>
      </c>
      <c r="Q62" s="11"/>
      <c r="R62" s="11" t="s">
        <v>142</v>
      </c>
      <c r="S62" s="16" t="s">
        <v>4</v>
      </c>
    </row>
    <row r="63" spans="1:19" ht="35.450000000000003" customHeight="1" x14ac:dyDescent="0.25">
      <c r="A63" s="11">
        <v>61</v>
      </c>
      <c r="B63" s="15">
        <v>47003</v>
      </c>
      <c r="C63" s="16" t="s">
        <v>212</v>
      </c>
      <c r="D63" s="17" t="s">
        <v>112</v>
      </c>
      <c r="E63" s="29" t="s">
        <v>143</v>
      </c>
      <c r="F63" s="17" t="s">
        <v>200</v>
      </c>
      <c r="G63" s="17"/>
      <c r="H63" s="18" t="s">
        <v>179</v>
      </c>
      <c r="I63" s="11" t="s">
        <v>197</v>
      </c>
      <c r="J63" s="19">
        <v>43208</v>
      </c>
      <c r="K63" s="19">
        <v>43851</v>
      </c>
      <c r="L63" s="19"/>
      <c r="M63" s="20">
        <f t="shared" si="5"/>
        <v>1</v>
      </c>
      <c r="N63" s="21">
        <v>1940672.51</v>
      </c>
      <c r="O63" s="22">
        <f>VLOOKUP(B63,[1]Hoja1!$B$2:$O$75,14,FALSE)</f>
        <v>1940672.51</v>
      </c>
      <c r="P63" s="10" t="s">
        <v>144</v>
      </c>
      <c r="Q63" s="11"/>
      <c r="R63" s="11" t="s">
        <v>145</v>
      </c>
      <c r="S63" s="16" t="s">
        <v>4</v>
      </c>
    </row>
    <row r="64" spans="1:19" ht="28.7" customHeight="1" x14ac:dyDescent="0.25">
      <c r="A64" s="11">
        <v>62</v>
      </c>
      <c r="B64" s="15">
        <v>47004</v>
      </c>
      <c r="C64" s="16" t="s">
        <v>212</v>
      </c>
      <c r="D64" s="17" t="s">
        <v>112</v>
      </c>
      <c r="E64" s="27" t="s">
        <v>146</v>
      </c>
      <c r="F64" s="17" t="s">
        <v>206</v>
      </c>
      <c r="G64" s="17"/>
      <c r="H64" s="18" t="s">
        <v>179</v>
      </c>
      <c r="I64" s="11" t="s">
        <v>197</v>
      </c>
      <c r="J64" s="19">
        <v>43228</v>
      </c>
      <c r="K64" s="19">
        <v>44103</v>
      </c>
      <c r="L64" s="19"/>
      <c r="M64" s="20">
        <f t="shared" si="5"/>
        <v>1</v>
      </c>
      <c r="N64" s="21">
        <v>3102470.87</v>
      </c>
      <c r="O64" s="22">
        <f>VLOOKUP(B64,[1]Hoja1!$B$2:$O$75,14,FALSE)</f>
        <v>3102470.87</v>
      </c>
      <c r="P64" s="10" t="s">
        <v>147</v>
      </c>
      <c r="Q64" s="11"/>
      <c r="R64" s="11" t="s">
        <v>148</v>
      </c>
      <c r="S64" s="16" t="s">
        <v>4</v>
      </c>
    </row>
    <row r="65" spans="1:19" ht="39" customHeight="1" x14ac:dyDescent="0.25">
      <c r="A65" s="11">
        <v>63</v>
      </c>
      <c r="B65" s="15">
        <v>47005</v>
      </c>
      <c r="C65" s="16" t="s">
        <v>212</v>
      </c>
      <c r="D65" s="17" t="s">
        <v>112</v>
      </c>
      <c r="E65" s="27" t="s">
        <v>149</v>
      </c>
      <c r="F65" s="17"/>
      <c r="G65" s="17" t="s">
        <v>150</v>
      </c>
      <c r="H65" s="18" t="s">
        <v>179</v>
      </c>
      <c r="I65" s="11" t="s">
        <v>197</v>
      </c>
      <c r="J65" s="19">
        <v>43307</v>
      </c>
      <c r="K65" s="23">
        <v>43671</v>
      </c>
      <c r="L65" s="19"/>
      <c r="M65" s="20">
        <f t="shared" ref="M65:M71" si="6">+O65/N65</f>
        <v>0.73141580698835273</v>
      </c>
      <c r="N65" s="21">
        <v>961600</v>
      </c>
      <c r="O65" s="22">
        <f>VLOOKUP(B65,[1]Hoja1!$B$2:$O$75,14,FALSE)</f>
        <v>703329.44</v>
      </c>
      <c r="P65" s="10" t="s">
        <v>121</v>
      </c>
      <c r="Q65" s="11" t="s">
        <v>208</v>
      </c>
      <c r="R65" s="11" t="s">
        <v>8</v>
      </c>
      <c r="S65" s="16" t="s">
        <v>9</v>
      </c>
    </row>
    <row r="66" spans="1:19" ht="38.450000000000003" customHeight="1" x14ac:dyDescent="0.25">
      <c r="A66" s="11">
        <v>64</v>
      </c>
      <c r="B66" s="15">
        <v>47006</v>
      </c>
      <c r="C66" s="16" t="s">
        <v>212</v>
      </c>
      <c r="D66" s="17" t="s">
        <v>112</v>
      </c>
      <c r="E66" s="27" t="s">
        <v>151</v>
      </c>
      <c r="F66" s="25"/>
      <c r="G66" s="17" t="s">
        <v>152</v>
      </c>
      <c r="H66" s="18" t="s">
        <v>179</v>
      </c>
      <c r="I66" s="11" t="s">
        <v>197</v>
      </c>
      <c r="J66" s="19">
        <v>43525</v>
      </c>
      <c r="K66" s="23">
        <v>44367</v>
      </c>
      <c r="L66" s="19"/>
      <c r="M66" s="20">
        <f t="shared" si="6"/>
        <v>0.76950539760106607</v>
      </c>
      <c r="N66" s="21">
        <v>450200</v>
      </c>
      <c r="O66" s="22">
        <f>VLOOKUP(B66,[1]Hoja1!$B$2:$O$75,14,FALSE)</f>
        <v>346431.32999999996</v>
      </c>
      <c r="P66" s="10" t="s">
        <v>153</v>
      </c>
      <c r="Q66" s="11" t="s">
        <v>8</v>
      </c>
      <c r="R66" s="11" t="s">
        <v>8</v>
      </c>
      <c r="S66" s="16" t="s">
        <v>9</v>
      </c>
    </row>
    <row r="67" spans="1:19" ht="28.7" customHeight="1" x14ac:dyDescent="0.25">
      <c r="A67" s="11">
        <v>65</v>
      </c>
      <c r="B67" s="15">
        <v>47008</v>
      </c>
      <c r="C67" s="16" t="s">
        <v>212</v>
      </c>
      <c r="D67" s="17" t="s">
        <v>112</v>
      </c>
      <c r="E67" s="27" t="s">
        <v>154</v>
      </c>
      <c r="F67" s="17" t="s">
        <v>199</v>
      </c>
      <c r="G67" s="17"/>
      <c r="H67" s="18" t="s">
        <v>179</v>
      </c>
      <c r="I67" s="11" t="s">
        <v>197</v>
      </c>
      <c r="J67" s="19">
        <v>43658</v>
      </c>
      <c r="K67" s="23">
        <v>44410</v>
      </c>
      <c r="L67" s="19"/>
      <c r="M67" s="20">
        <f t="shared" si="6"/>
        <v>0.12895786263736264</v>
      </c>
      <c r="N67" s="21">
        <v>1820000</v>
      </c>
      <c r="O67" s="22">
        <f>VLOOKUP(B67,[1]Hoja1!$B$2:$O$75,14,FALSE)</f>
        <v>234703.31</v>
      </c>
      <c r="P67" s="10" t="s">
        <v>155</v>
      </c>
      <c r="Q67" s="11" t="s">
        <v>8</v>
      </c>
      <c r="R67" s="11" t="s">
        <v>8</v>
      </c>
      <c r="S67" s="16" t="s">
        <v>9</v>
      </c>
    </row>
    <row r="68" spans="1:19" ht="28.7" customHeight="1" x14ac:dyDescent="0.25">
      <c r="A68" s="11">
        <v>66</v>
      </c>
      <c r="B68" s="15">
        <v>47009</v>
      </c>
      <c r="C68" s="16" t="s">
        <v>212</v>
      </c>
      <c r="D68" s="17" t="s">
        <v>112</v>
      </c>
      <c r="E68" s="27" t="s">
        <v>156</v>
      </c>
      <c r="F68" s="17" t="s">
        <v>199</v>
      </c>
      <c r="G68" s="17"/>
      <c r="H68" s="18" t="s">
        <v>179</v>
      </c>
      <c r="I68" s="11" t="s">
        <v>197</v>
      </c>
      <c r="J68" s="19">
        <v>43699</v>
      </c>
      <c r="K68" s="23">
        <v>44834</v>
      </c>
      <c r="L68" s="19"/>
      <c r="M68" s="20">
        <f t="shared" si="6"/>
        <v>0.24708617333333335</v>
      </c>
      <c r="N68" s="21">
        <v>1500000</v>
      </c>
      <c r="O68" s="22">
        <f>VLOOKUP(B68,[1]Hoja1!$B$2:$O$75,14,FALSE)</f>
        <v>370629.26</v>
      </c>
      <c r="P68" s="10" t="s">
        <v>157</v>
      </c>
      <c r="Q68" s="11" t="s">
        <v>8</v>
      </c>
      <c r="R68" s="11" t="s">
        <v>8</v>
      </c>
      <c r="S68" s="16" t="s">
        <v>9</v>
      </c>
    </row>
    <row r="69" spans="1:19" ht="35.450000000000003" customHeight="1" x14ac:dyDescent="0.25">
      <c r="A69" s="11">
        <v>67</v>
      </c>
      <c r="B69" s="15">
        <v>47010</v>
      </c>
      <c r="C69" s="16" t="s">
        <v>212</v>
      </c>
      <c r="D69" s="17" t="s">
        <v>112</v>
      </c>
      <c r="E69" s="27" t="s">
        <v>158</v>
      </c>
      <c r="F69" s="17" t="s">
        <v>207</v>
      </c>
      <c r="G69" s="17"/>
      <c r="H69" s="18" t="s">
        <v>179</v>
      </c>
      <c r="I69" s="11" t="s">
        <v>197</v>
      </c>
      <c r="J69" s="19">
        <v>44124</v>
      </c>
      <c r="K69" s="23">
        <v>45219</v>
      </c>
      <c r="L69" s="19"/>
      <c r="M69" s="20">
        <f t="shared" si="6"/>
        <v>0</v>
      </c>
      <c r="N69" s="21">
        <v>2246300</v>
      </c>
      <c r="O69" s="22">
        <f>VLOOKUP(B69,[1]Hoja1!$B$2:$O$75,14,FALSE)</f>
        <v>0</v>
      </c>
      <c r="P69" s="10" t="s">
        <v>159</v>
      </c>
      <c r="Q69" s="11" t="s">
        <v>8</v>
      </c>
      <c r="R69" s="11" t="s">
        <v>8</v>
      </c>
      <c r="S69" s="16" t="s">
        <v>9</v>
      </c>
    </row>
    <row r="70" spans="1:19" ht="43.35" customHeight="1" x14ac:dyDescent="0.25">
      <c r="A70" s="11">
        <v>68</v>
      </c>
      <c r="B70" s="15">
        <v>47011</v>
      </c>
      <c r="C70" s="16" t="s">
        <v>212</v>
      </c>
      <c r="D70" s="17" t="s">
        <v>112</v>
      </c>
      <c r="E70" s="27" t="s">
        <v>160</v>
      </c>
      <c r="F70" s="17" t="s">
        <v>207</v>
      </c>
      <c r="G70" s="17"/>
      <c r="H70" s="18" t="s">
        <v>179</v>
      </c>
      <c r="I70" s="11" t="s">
        <v>197</v>
      </c>
      <c r="J70" s="19">
        <v>44124</v>
      </c>
      <c r="K70" s="23">
        <v>45219</v>
      </c>
      <c r="L70" s="19"/>
      <c r="M70" s="20">
        <f t="shared" si="6"/>
        <v>0</v>
      </c>
      <c r="N70" s="21">
        <v>1394018</v>
      </c>
      <c r="O70" s="22">
        <f>VLOOKUP(B70,[1]Hoja1!$B$2:$O$75,14,FALSE)</f>
        <v>0</v>
      </c>
      <c r="P70" s="10" t="s">
        <v>161</v>
      </c>
      <c r="Q70" s="11" t="s">
        <v>8</v>
      </c>
      <c r="R70" s="11" t="s">
        <v>8</v>
      </c>
      <c r="S70" s="16" t="s">
        <v>9</v>
      </c>
    </row>
    <row r="71" spans="1:19" ht="48" customHeight="1" x14ac:dyDescent="0.25">
      <c r="A71" s="11">
        <v>69</v>
      </c>
      <c r="B71" s="15">
        <v>53051</v>
      </c>
      <c r="C71" s="16" t="s">
        <v>212</v>
      </c>
      <c r="D71" s="17" t="s">
        <v>162</v>
      </c>
      <c r="E71" s="27" t="s">
        <v>163</v>
      </c>
      <c r="F71" s="17"/>
      <c r="G71" s="17" t="s">
        <v>164</v>
      </c>
      <c r="H71" s="18" t="s">
        <v>179</v>
      </c>
      <c r="I71" s="11" t="s">
        <v>197</v>
      </c>
      <c r="J71" s="19">
        <v>43252</v>
      </c>
      <c r="K71" s="19">
        <v>43890</v>
      </c>
      <c r="L71" s="19"/>
      <c r="M71" s="20">
        <f t="shared" si="6"/>
        <v>0.921317119386449</v>
      </c>
      <c r="N71" s="21">
        <v>3857372.1199999996</v>
      </c>
      <c r="O71" s="22">
        <f>VLOOKUP(B71,[1]Hoja1!$B$2:$O$75,14,FALSE)</f>
        <v>3553862.9699999997</v>
      </c>
      <c r="P71" s="10" t="s">
        <v>165</v>
      </c>
      <c r="Q71" s="11"/>
      <c r="R71" s="11" t="s">
        <v>166</v>
      </c>
      <c r="S71" s="16" t="s">
        <v>4</v>
      </c>
    </row>
    <row r="72" spans="1:19" ht="47.25" customHeight="1" x14ac:dyDescent="0.25">
      <c r="A72" s="11">
        <v>70</v>
      </c>
      <c r="B72" s="15">
        <v>53057</v>
      </c>
      <c r="C72" s="16" t="s">
        <v>212</v>
      </c>
      <c r="D72" s="17" t="s">
        <v>162</v>
      </c>
      <c r="E72" s="27" t="s">
        <v>167</v>
      </c>
      <c r="F72" s="17"/>
      <c r="G72" s="31" t="s">
        <v>168</v>
      </c>
      <c r="H72" s="18" t="s">
        <v>179</v>
      </c>
      <c r="I72" s="11" t="s">
        <v>197</v>
      </c>
      <c r="J72" s="19">
        <v>43579</v>
      </c>
      <c r="K72" s="23">
        <v>44469</v>
      </c>
      <c r="L72" s="19"/>
      <c r="M72" s="20">
        <f t="shared" ref="M72:M74" si="7">+O72/N72</f>
        <v>0.55004088846945165</v>
      </c>
      <c r="N72" s="21">
        <v>500141</v>
      </c>
      <c r="O72" s="22">
        <f>VLOOKUP(B72,[1]Hoja1!$B$2:$O$75,14,FALSE)</f>
        <v>275098</v>
      </c>
      <c r="P72" s="10" t="s">
        <v>169</v>
      </c>
      <c r="Q72" s="11" t="s">
        <v>8</v>
      </c>
      <c r="R72" s="11" t="s">
        <v>8</v>
      </c>
      <c r="S72" s="16" t="s">
        <v>9</v>
      </c>
    </row>
    <row r="73" spans="1:19" ht="38.450000000000003" customHeight="1" x14ac:dyDescent="0.25">
      <c r="A73" s="11">
        <v>71</v>
      </c>
      <c r="B73" s="15">
        <v>53063</v>
      </c>
      <c r="C73" s="16" t="s">
        <v>212</v>
      </c>
      <c r="D73" s="17" t="s">
        <v>162</v>
      </c>
      <c r="E73" s="27" t="s">
        <v>170</v>
      </c>
      <c r="F73" s="17"/>
      <c r="G73" s="31" t="s">
        <v>171</v>
      </c>
      <c r="H73" s="18" t="s">
        <v>179</v>
      </c>
      <c r="I73" s="11" t="s">
        <v>197</v>
      </c>
      <c r="J73" s="19">
        <v>43922</v>
      </c>
      <c r="K73" s="23">
        <v>44926</v>
      </c>
      <c r="L73" s="19"/>
      <c r="M73" s="20">
        <f t="shared" si="7"/>
        <v>0.14992785579710091</v>
      </c>
      <c r="N73" s="21">
        <v>480897.96</v>
      </c>
      <c r="O73" s="22">
        <f>VLOOKUP(B73,[1]Hoja1!$B$2:$O$75,14,FALSE)</f>
        <v>72100</v>
      </c>
      <c r="P73" s="10" t="s">
        <v>172</v>
      </c>
      <c r="Q73" s="11" t="s">
        <v>8</v>
      </c>
      <c r="R73" s="11" t="s">
        <v>8</v>
      </c>
      <c r="S73" s="16" t="s">
        <v>9</v>
      </c>
    </row>
    <row r="74" spans="1:19" ht="28.7" customHeight="1" x14ac:dyDescent="0.25">
      <c r="A74" s="11">
        <v>72</v>
      </c>
      <c r="B74" s="15">
        <v>56005</v>
      </c>
      <c r="C74" s="16" t="s">
        <v>212</v>
      </c>
      <c r="D74" s="17" t="s">
        <v>162</v>
      </c>
      <c r="E74" s="28" t="s">
        <v>173</v>
      </c>
      <c r="F74" s="24" t="s">
        <v>198</v>
      </c>
      <c r="G74" s="17"/>
      <c r="H74" s="18" t="s">
        <v>179</v>
      </c>
      <c r="I74" s="11" t="s">
        <v>197</v>
      </c>
      <c r="J74" s="19">
        <v>44047</v>
      </c>
      <c r="K74" s="19">
        <v>44165</v>
      </c>
      <c r="L74" s="19"/>
      <c r="M74" s="20">
        <f t="shared" si="7"/>
        <v>1</v>
      </c>
      <c r="N74" s="21">
        <v>204288.66</v>
      </c>
      <c r="O74" s="22">
        <f>VLOOKUP(B74,[1]Hoja1!$B$2:$O$75,14,FALSE)</f>
        <v>204288.66</v>
      </c>
      <c r="P74" s="10" t="s">
        <v>169</v>
      </c>
      <c r="Q74" s="11"/>
      <c r="R74" s="11" t="s">
        <v>174</v>
      </c>
      <c r="S74" s="16" t="s">
        <v>4</v>
      </c>
    </row>
    <row r="75" spans="1:19" ht="38.450000000000003" customHeight="1" x14ac:dyDescent="0.25">
      <c r="A75" s="11">
        <v>73</v>
      </c>
      <c r="B75" s="15">
        <v>57003</v>
      </c>
      <c r="C75" s="16" t="s">
        <v>212</v>
      </c>
      <c r="D75" s="17" t="s">
        <v>162</v>
      </c>
      <c r="E75" s="27" t="s">
        <v>175</v>
      </c>
      <c r="F75" s="17" t="s">
        <v>207</v>
      </c>
      <c r="G75" s="17"/>
      <c r="H75" s="18" t="s">
        <v>179</v>
      </c>
      <c r="I75" s="11" t="s">
        <v>197</v>
      </c>
      <c r="J75" s="19">
        <v>44124</v>
      </c>
      <c r="K75" s="23">
        <v>44216</v>
      </c>
      <c r="L75" s="19"/>
      <c r="M75" s="20">
        <f t="shared" ref="M75:M76" si="8">+O75/N75</f>
        <v>0</v>
      </c>
      <c r="N75" s="21">
        <v>99600</v>
      </c>
      <c r="O75" s="22">
        <f>VLOOKUP(B75,[1]Hoja1!$B$2:$O$75,14,FALSE)</f>
        <v>0</v>
      </c>
      <c r="P75" s="10" t="s">
        <v>165</v>
      </c>
      <c r="Q75" s="11" t="s">
        <v>8</v>
      </c>
      <c r="R75" s="11" t="s">
        <v>8</v>
      </c>
      <c r="S75" s="16" t="s">
        <v>9</v>
      </c>
    </row>
    <row r="76" spans="1:19" ht="46.5" customHeight="1" x14ac:dyDescent="0.25">
      <c r="A76" s="11">
        <v>74</v>
      </c>
      <c r="B76" s="15">
        <v>68001</v>
      </c>
      <c r="C76" s="16" t="s">
        <v>212</v>
      </c>
      <c r="D76" s="17" t="s">
        <v>0</v>
      </c>
      <c r="E76" s="27" t="s">
        <v>176</v>
      </c>
      <c r="F76" s="17"/>
      <c r="G76" s="17" t="s">
        <v>177</v>
      </c>
      <c r="H76" s="18" t="s">
        <v>179</v>
      </c>
      <c r="I76" s="11" t="s">
        <v>197</v>
      </c>
      <c r="J76" s="19">
        <v>44124</v>
      </c>
      <c r="K76" s="23">
        <v>44196</v>
      </c>
      <c r="L76" s="19"/>
      <c r="M76" s="20">
        <f t="shared" si="8"/>
        <v>0.78897233352126794</v>
      </c>
      <c r="N76" s="21">
        <v>7981500</v>
      </c>
      <c r="O76" s="22">
        <f>VLOOKUP(B76,[1]Hoja1!$B$2:$O$75,14,FALSE)</f>
        <v>6297182.6799999997</v>
      </c>
      <c r="P76" s="10" t="s">
        <v>178</v>
      </c>
      <c r="Q76" s="11" t="s">
        <v>8</v>
      </c>
      <c r="R76" s="11" t="s">
        <v>8</v>
      </c>
      <c r="S76" s="16" t="s">
        <v>9</v>
      </c>
    </row>
  </sheetData>
  <autoFilter ref="A2:S76" xr:uid="{00000000-0009-0000-0000-000000000000}"/>
  <pageMargins left="0.7" right="0.7" top="0.75" bottom="0.75" header="0.3" footer="0.3"/>
  <pageSetup scale="3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Eugenia</dc:creator>
  <cp:lastModifiedBy>Christian Blas</cp:lastModifiedBy>
  <cp:lastPrinted>2021-04-19T16:24:55Z</cp:lastPrinted>
  <dcterms:created xsi:type="dcterms:W3CDTF">2021-02-11T16:30:38Z</dcterms:created>
  <dcterms:modified xsi:type="dcterms:W3CDTF">2021-04-19T16:26:48Z</dcterms:modified>
</cp:coreProperties>
</file>